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oicehotels-my.sharepoint.com/personal/jerrod_gunter_choicehotels_com/Documents/Documents/1-Working Projects/"/>
    </mc:Choice>
  </mc:AlternateContent>
  <xr:revisionPtr revIDLastSave="109" documentId="8_{3786C3AC-1F97-4E1C-8A30-82C9C18862C6}" xr6:coauthVersionLast="47" xr6:coauthVersionMax="47" xr10:uidLastSave="{060D58D7-9FF8-4E1C-9F19-F4C48453C58B}"/>
  <bookViews>
    <workbookView xWindow="28680" yWindow="-120" windowWidth="29040" windowHeight="15540" xr2:uid="{4CC5C5B9-CD40-4B5D-97ED-AFBC3F2ADAA1}"/>
  </bookViews>
  <sheets>
    <sheet name="Start Here" sheetId="20" r:id="rId1"/>
    <sheet name="Definitions" sheetId="14" r:id="rId2"/>
    <sheet name="Summary" sheetId="1" r:id="rId3"/>
    <sheet name="Rooms" sheetId="4" r:id="rId4"/>
    <sheet name="Misc Income" sheetId="16" r:id="rId5"/>
    <sheet name="Information &amp; Telecom" sheetId="10" r:id="rId6"/>
    <sheet name="Sales &amp; Marketing" sheetId="13" r:id="rId7"/>
    <sheet name="Maintenance" sheetId="11" r:id="rId8"/>
    <sheet name="Utilities" sheetId="12" r:id="rId9"/>
    <sheet name="Admin &amp; General" sheetId="15" r:id="rId10"/>
    <sheet name="Other" sheetId="17" state="hidden" r:id="rId11"/>
    <sheet name="Parking" sheetId="18" state="hidden" r:id="rId12"/>
    <sheet name="Food &amp; Beverage" sheetId="19" state="hidden" r:id="rId13"/>
  </sheets>
  <definedNames>
    <definedName name="_xlnm.Print_Area" localSheetId="2">Summary!$A$3:$T$177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4" l="1"/>
  <c r="F1" i="16" l="1"/>
  <c r="D1" i="16"/>
  <c r="A1" i="16"/>
  <c r="C6" i="20"/>
  <c r="D2" i="16" s="1"/>
  <c r="F3" i="1"/>
  <c r="D3" i="1"/>
  <c r="A3" i="1"/>
  <c r="D4" i="1" l="1"/>
  <c r="S165" i="1"/>
  <c r="R165" i="1"/>
  <c r="S164" i="1"/>
  <c r="R164" i="1"/>
  <c r="S163" i="1"/>
  <c r="R163" i="1"/>
  <c r="S162" i="1"/>
  <c r="R162" i="1"/>
  <c r="S161" i="1"/>
  <c r="R161" i="1"/>
  <c r="S158" i="1"/>
  <c r="R158" i="1"/>
  <c r="S154" i="1"/>
  <c r="R154" i="1"/>
  <c r="S150" i="1"/>
  <c r="R150" i="1"/>
  <c r="S89" i="1"/>
  <c r="R89" i="1"/>
  <c r="Q89" i="1"/>
  <c r="P89" i="1"/>
  <c r="O89" i="1"/>
  <c r="N89" i="1"/>
  <c r="M89" i="1"/>
  <c r="L89" i="1"/>
  <c r="K89" i="1"/>
  <c r="J89" i="1"/>
  <c r="I89" i="1"/>
  <c r="Q51" i="1"/>
  <c r="I51" i="1"/>
  <c r="K170" i="1"/>
  <c r="J170" i="1"/>
  <c r="I170" i="1"/>
  <c r="H170" i="1"/>
  <c r="T174" i="1"/>
  <c r="T173" i="1"/>
  <c r="T168" i="1"/>
  <c r="T160" i="1"/>
  <c r="T157" i="1"/>
  <c r="T156" i="1"/>
  <c r="T155" i="1"/>
  <c r="T153" i="1"/>
  <c r="T152" i="1"/>
  <c r="T151" i="1"/>
  <c r="T149" i="1"/>
  <c r="T148" i="1"/>
  <c r="T147" i="1"/>
  <c r="T146" i="1"/>
  <c r="T145" i="1"/>
  <c r="T142" i="1"/>
  <c r="T141" i="1"/>
  <c r="T140" i="1"/>
  <c r="T138" i="1"/>
  <c r="T137" i="1"/>
  <c r="T136" i="1"/>
  <c r="T134" i="1"/>
  <c r="T133" i="1"/>
  <c r="T132" i="1"/>
  <c r="T131" i="1"/>
  <c r="T130" i="1"/>
  <c r="T129" i="1"/>
  <c r="T121" i="1"/>
  <c r="T110" i="1"/>
  <c r="T109" i="1"/>
  <c r="T99" i="1"/>
  <c r="T96" i="1"/>
  <c r="T95" i="1"/>
  <c r="T94" i="1"/>
  <c r="T92" i="1"/>
  <c r="T91" i="1"/>
  <c r="T90" i="1"/>
  <c r="T88" i="1"/>
  <c r="T87" i="1"/>
  <c r="T86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2" i="1"/>
  <c r="T50" i="1"/>
  <c r="T49" i="1"/>
  <c r="T48" i="1"/>
  <c r="T47" i="1"/>
  <c r="T46" i="1"/>
  <c r="T45" i="1"/>
  <c r="T44" i="1"/>
  <c r="T43" i="1"/>
  <c r="T42" i="1"/>
  <c r="T19" i="1"/>
  <c r="T18" i="1"/>
  <c r="T17" i="1"/>
  <c r="T14" i="1"/>
  <c r="T12" i="1"/>
  <c r="T11" i="1"/>
  <c r="T10" i="1"/>
  <c r="U94" i="19"/>
  <c r="U93" i="19"/>
  <c r="U92" i="19"/>
  <c r="U91" i="19"/>
  <c r="U90" i="19"/>
  <c r="U89" i="19"/>
  <c r="U88" i="19"/>
  <c r="U87" i="19"/>
  <c r="U86" i="19"/>
  <c r="U85" i="19"/>
  <c r="U84" i="19"/>
  <c r="U83" i="19"/>
  <c r="U82" i="19"/>
  <c r="U81" i="19"/>
  <c r="U80" i="19"/>
  <c r="U79" i="19"/>
  <c r="U78" i="19"/>
  <c r="U77" i="19"/>
  <c r="U76" i="19"/>
  <c r="U75" i="19"/>
  <c r="U74" i="19"/>
  <c r="U73" i="19"/>
  <c r="U72" i="19"/>
  <c r="U71" i="19"/>
  <c r="U70" i="19"/>
  <c r="U69" i="19"/>
  <c r="U68" i="19"/>
  <c r="U67" i="19"/>
  <c r="U66" i="19"/>
  <c r="U65" i="19"/>
  <c r="U64" i="19"/>
  <c r="U63" i="19"/>
  <c r="U62" i="19"/>
  <c r="U61" i="19"/>
  <c r="U60" i="19"/>
  <c r="U59" i="19"/>
  <c r="U58" i="19"/>
  <c r="U57" i="19"/>
  <c r="U56" i="19"/>
  <c r="U55" i="19"/>
  <c r="U54" i="19"/>
  <c r="U53" i="19"/>
  <c r="U52" i="19"/>
  <c r="U51" i="19"/>
  <c r="U50" i="19"/>
  <c r="U49" i="19"/>
  <c r="U48" i="19"/>
  <c r="U47" i="19"/>
  <c r="U46" i="19"/>
  <c r="U45" i="19"/>
  <c r="U44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U5" i="19"/>
  <c r="U4" i="19"/>
  <c r="T10" i="18"/>
  <c r="S10" i="18"/>
  <c r="R10" i="18"/>
  <c r="Q10" i="18"/>
  <c r="P10" i="18"/>
  <c r="O10" i="18"/>
  <c r="N10" i="18"/>
  <c r="M10" i="18"/>
  <c r="L10" i="18"/>
  <c r="K10" i="18"/>
  <c r="J10" i="18"/>
  <c r="I10" i="18"/>
  <c r="H53" i="1" s="1"/>
  <c r="T53" i="1" s="1"/>
  <c r="T3" i="18"/>
  <c r="S3" i="18"/>
  <c r="R3" i="18"/>
  <c r="Q3" i="18"/>
  <c r="P3" i="18"/>
  <c r="O3" i="18"/>
  <c r="N3" i="18"/>
  <c r="M3" i="18"/>
  <c r="L3" i="18"/>
  <c r="K3" i="18"/>
  <c r="J3" i="18"/>
  <c r="I3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U27" i="18"/>
  <c r="U26" i="18"/>
  <c r="U25" i="18"/>
  <c r="U24" i="18"/>
  <c r="U23" i="18"/>
  <c r="U22" i="18"/>
  <c r="U21" i="18"/>
  <c r="U20" i="18"/>
  <c r="U18" i="18"/>
  <c r="U17" i="18"/>
  <c r="U16" i="18"/>
  <c r="U15" i="18"/>
  <c r="U13" i="18"/>
  <c r="U12" i="18"/>
  <c r="U11" i="18"/>
  <c r="U8" i="18"/>
  <c r="U7" i="18"/>
  <c r="U5" i="18"/>
  <c r="U4" i="18"/>
  <c r="T8" i="17"/>
  <c r="S8" i="17"/>
  <c r="R8" i="17"/>
  <c r="Q8" i="17"/>
  <c r="P8" i="17"/>
  <c r="P6" i="17" s="1"/>
  <c r="P3" i="17" s="1"/>
  <c r="O51" i="1" s="1"/>
  <c r="O8" i="17"/>
  <c r="O6" i="17" s="1"/>
  <c r="O3" i="17" s="1"/>
  <c r="N51" i="1" s="1"/>
  <c r="N8" i="17"/>
  <c r="N6" i="17" s="1"/>
  <c r="N3" i="17" s="1"/>
  <c r="M51" i="1" s="1"/>
  <c r="M8" i="17"/>
  <c r="M6" i="17" s="1"/>
  <c r="M3" i="17" s="1"/>
  <c r="L51" i="1" s="1"/>
  <c r="L8" i="17"/>
  <c r="K8" i="17"/>
  <c r="J8" i="17"/>
  <c r="T6" i="17"/>
  <c r="S6" i="17"/>
  <c r="S3" i="17" s="1"/>
  <c r="R51" i="1" s="1"/>
  <c r="R6" i="17"/>
  <c r="R3" i="17" s="1"/>
  <c r="Q6" i="17"/>
  <c r="Q3" i="17" s="1"/>
  <c r="P51" i="1" s="1"/>
  <c r="L6" i="17"/>
  <c r="K6" i="17"/>
  <c r="J6" i="17"/>
  <c r="J3" i="17" s="1"/>
  <c r="T18" i="17"/>
  <c r="S18" i="17"/>
  <c r="R18" i="17"/>
  <c r="Q18" i="17"/>
  <c r="P18" i="17"/>
  <c r="O18" i="17"/>
  <c r="N18" i="17"/>
  <c r="M18" i="17"/>
  <c r="L18" i="17"/>
  <c r="K18" i="17"/>
  <c r="U18" i="17" s="1"/>
  <c r="J18" i="17"/>
  <c r="I18" i="17"/>
  <c r="U94" i="17"/>
  <c r="U93" i="17"/>
  <c r="U92" i="17"/>
  <c r="U91" i="17"/>
  <c r="U90" i="17"/>
  <c r="U89" i="17"/>
  <c r="U88" i="17"/>
  <c r="U87" i="17"/>
  <c r="U86" i="17"/>
  <c r="U85" i="17"/>
  <c r="U84" i="17"/>
  <c r="U83" i="17"/>
  <c r="U82" i="17"/>
  <c r="U81" i="17"/>
  <c r="U80" i="17"/>
  <c r="U79" i="17"/>
  <c r="U78" i="17"/>
  <c r="U77" i="17"/>
  <c r="U76" i="17"/>
  <c r="U75" i="17"/>
  <c r="U74" i="17"/>
  <c r="U73" i="17"/>
  <c r="U72" i="17"/>
  <c r="U71" i="17"/>
  <c r="U70" i="17"/>
  <c r="U69" i="17"/>
  <c r="U68" i="17"/>
  <c r="U67" i="17"/>
  <c r="U66" i="17"/>
  <c r="U65" i="17"/>
  <c r="U64" i="17"/>
  <c r="U63" i="17"/>
  <c r="U62" i="17"/>
  <c r="U61" i="17"/>
  <c r="U60" i="17"/>
  <c r="U59" i="17"/>
  <c r="U58" i="17"/>
  <c r="U57" i="17"/>
  <c r="U56" i="17"/>
  <c r="U55" i="17"/>
  <c r="U54" i="17"/>
  <c r="U53" i="17"/>
  <c r="U52" i="17"/>
  <c r="U51" i="17"/>
  <c r="U50" i="17"/>
  <c r="U49" i="17"/>
  <c r="U48" i="17"/>
  <c r="U47" i="17"/>
  <c r="U46" i="17"/>
  <c r="U45" i="17"/>
  <c r="U44" i="17"/>
  <c r="U43" i="17"/>
  <c r="U42" i="17"/>
  <c r="U41" i="17"/>
  <c r="U40" i="17"/>
  <c r="U39" i="17"/>
  <c r="U38" i="17"/>
  <c r="U37" i="17"/>
  <c r="U36" i="17"/>
  <c r="U35" i="17"/>
  <c r="U34" i="17"/>
  <c r="U33" i="17"/>
  <c r="U32" i="17"/>
  <c r="U31" i="17"/>
  <c r="U30" i="17"/>
  <c r="U29" i="17"/>
  <c r="U28" i="17"/>
  <c r="U27" i="17"/>
  <c r="U26" i="17"/>
  <c r="U25" i="17"/>
  <c r="U24" i="17"/>
  <c r="U23" i="17"/>
  <c r="U22" i="17"/>
  <c r="U21" i="17"/>
  <c r="U20" i="17"/>
  <c r="U19" i="17"/>
  <c r="U17" i="17"/>
  <c r="U16" i="17"/>
  <c r="U15" i="17"/>
  <c r="U14" i="17"/>
  <c r="U13" i="17"/>
  <c r="U12" i="17"/>
  <c r="U11" i="17"/>
  <c r="U10" i="17"/>
  <c r="U9" i="17"/>
  <c r="U7" i="17"/>
  <c r="U5" i="17"/>
  <c r="U4" i="17"/>
  <c r="I8" i="17"/>
  <c r="I6" i="17"/>
  <c r="I3" i="17" s="1"/>
  <c r="H51" i="1" s="1"/>
  <c r="T3" i="17"/>
  <c r="S51" i="1" s="1"/>
  <c r="L3" i="17"/>
  <c r="K51" i="1" s="1"/>
  <c r="K3" i="17"/>
  <c r="J51" i="1" s="1"/>
  <c r="V25" i="16"/>
  <c r="U25" i="16"/>
  <c r="T25" i="16"/>
  <c r="S25" i="16"/>
  <c r="R25" i="16"/>
  <c r="Q25" i="16"/>
  <c r="P25" i="16"/>
  <c r="O25" i="16"/>
  <c r="N25" i="16"/>
  <c r="M25" i="16"/>
  <c r="L25" i="16"/>
  <c r="K25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K9" i="16"/>
  <c r="V65" i="15"/>
  <c r="S102" i="1" s="1"/>
  <c r="U65" i="15"/>
  <c r="R102" i="1" s="1"/>
  <c r="T65" i="15"/>
  <c r="Q102" i="1" s="1"/>
  <c r="S65" i="15"/>
  <c r="P102" i="1" s="1"/>
  <c r="R65" i="15"/>
  <c r="O102" i="1" s="1"/>
  <c r="Q65" i="15"/>
  <c r="N102" i="1" s="1"/>
  <c r="P65" i="15"/>
  <c r="M102" i="1" s="1"/>
  <c r="O65" i="15"/>
  <c r="L102" i="1" s="1"/>
  <c r="N65" i="15"/>
  <c r="K102" i="1" s="1"/>
  <c r="M65" i="15"/>
  <c r="J102" i="1" s="1"/>
  <c r="L65" i="15"/>
  <c r="I102" i="1" s="1"/>
  <c r="K65" i="15"/>
  <c r="H102" i="1" s="1"/>
  <c r="V56" i="15"/>
  <c r="U56" i="15"/>
  <c r="T56" i="15"/>
  <c r="S56" i="15"/>
  <c r="R56" i="15"/>
  <c r="Q56" i="15"/>
  <c r="P56" i="15"/>
  <c r="O56" i="15"/>
  <c r="N56" i="15"/>
  <c r="M56" i="15"/>
  <c r="L56" i="15"/>
  <c r="K56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V19" i="15"/>
  <c r="U19" i="15"/>
  <c r="T19" i="15"/>
  <c r="S19" i="15"/>
  <c r="R19" i="15"/>
  <c r="Q19" i="15"/>
  <c r="P19" i="15"/>
  <c r="O19" i="15"/>
  <c r="N19" i="15"/>
  <c r="M19" i="15"/>
  <c r="L1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V37" i="15"/>
  <c r="S100" i="1" s="1"/>
  <c r="U37" i="15"/>
  <c r="R100" i="1" s="1"/>
  <c r="T37" i="15"/>
  <c r="Q100" i="1" s="1"/>
  <c r="S37" i="15"/>
  <c r="P100" i="1" s="1"/>
  <c r="R37" i="15"/>
  <c r="O100" i="1" s="1"/>
  <c r="Q37" i="15"/>
  <c r="N100" i="1" s="1"/>
  <c r="P37" i="15"/>
  <c r="M100" i="1" s="1"/>
  <c r="O37" i="15"/>
  <c r="L100" i="1" s="1"/>
  <c r="N37" i="15"/>
  <c r="K100" i="1" s="1"/>
  <c r="M37" i="15"/>
  <c r="J100" i="1" s="1"/>
  <c r="L37" i="15"/>
  <c r="I100" i="1" s="1"/>
  <c r="K37" i="15"/>
  <c r="H100" i="1" s="1"/>
  <c r="V36" i="15"/>
  <c r="U36" i="15"/>
  <c r="T36" i="15"/>
  <c r="S36" i="15"/>
  <c r="R36" i="15"/>
  <c r="Q36" i="15"/>
  <c r="P36" i="15"/>
  <c r="O36" i="15"/>
  <c r="N36" i="15"/>
  <c r="M36" i="15"/>
  <c r="L36" i="15"/>
  <c r="K36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K19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V9" i="15"/>
  <c r="U9" i="15"/>
  <c r="T9" i="15"/>
  <c r="S9" i="15"/>
  <c r="R9" i="15"/>
  <c r="Q9" i="15"/>
  <c r="P9" i="15"/>
  <c r="O9" i="15"/>
  <c r="N9" i="15"/>
  <c r="M9" i="15"/>
  <c r="L9" i="15"/>
  <c r="K9" i="15"/>
  <c r="K8" i="15"/>
  <c r="V40" i="10"/>
  <c r="U40" i="10"/>
  <c r="T40" i="10"/>
  <c r="S40" i="10"/>
  <c r="R40" i="10"/>
  <c r="Q40" i="10"/>
  <c r="P40" i="10"/>
  <c r="O40" i="10"/>
  <c r="N40" i="10"/>
  <c r="M40" i="10"/>
  <c r="L40" i="10"/>
  <c r="K40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V13" i="10"/>
  <c r="U13" i="10"/>
  <c r="T13" i="10"/>
  <c r="S13" i="10"/>
  <c r="R13" i="10"/>
  <c r="Q13" i="10"/>
  <c r="P13" i="10"/>
  <c r="O13" i="10"/>
  <c r="N13" i="10"/>
  <c r="M13" i="10"/>
  <c r="L13" i="10"/>
  <c r="V12" i="10"/>
  <c r="U12" i="10"/>
  <c r="T12" i="10"/>
  <c r="S12" i="10"/>
  <c r="R12" i="10"/>
  <c r="Q12" i="10"/>
  <c r="P12" i="10"/>
  <c r="O12" i="10"/>
  <c r="N12" i="10"/>
  <c r="M12" i="10"/>
  <c r="L12" i="10"/>
  <c r="V9" i="10"/>
  <c r="U9" i="10"/>
  <c r="T9" i="10"/>
  <c r="S9" i="10"/>
  <c r="R9" i="10"/>
  <c r="Q9" i="10"/>
  <c r="P9" i="10"/>
  <c r="O9" i="10"/>
  <c r="N9" i="10"/>
  <c r="M9" i="10"/>
  <c r="L9" i="10"/>
  <c r="K13" i="10"/>
  <c r="K12" i="10"/>
  <c r="K9" i="10"/>
  <c r="K8" i="10"/>
  <c r="V62" i="13"/>
  <c r="U62" i="13"/>
  <c r="T62" i="13"/>
  <c r="S62" i="13"/>
  <c r="R62" i="13"/>
  <c r="Q62" i="13"/>
  <c r="P62" i="13"/>
  <c r="O62" i="13"/>
  <c r="N62" i="13"/>
  <c r="M62" i="13"/>
  <c r="L62" i="13"/>
  <c r="K62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V42" i="13"/>
  <c r="S122" i="1" s="1"/>
  <c r="U42" i="13"/>
  <c r="R122" i="1" s="1"/>
  <c r="T42" i="13"/>
  <c r="Q122" i="1" s="1"/>
  <c r="S42" i="13"/>
  <c r="P122" i="1" s="1"/>
  <c r="R42" i="13"/>
  <c r="O122" i="1" s="1"/>
  <c r="Q42" i="13"/>
  <c r="N122" i="1" s="1"/>
  <c r="P42" i="13"/>
  <c r="M122" i="1" s="1"/>
  <c r="O42" i="13"/>
  <c r="L122" i="1" s="1"/>
  <c r="N42" i="13"/>
  <c r="K122" i="1" s="1"/>
  <c r="M42" i="13"/>
  <c r="J122" i="1" s="1"/>
  <c r="L42" i="13"/>
  <c r="I122" i="1" s="1"/>
  <c r="K42" i="13"/>
  <c r="H122" i="1" s="1"/>
  <c r="V41" i="13"/>
  <c r="U41" i="13"/>
  <c r="T41" i="13"/>
  <c r="S41" i="13"/>
  <c r="R41" i="13"/>
  <c r="Q41" i="13"/>
  <c r="P41" i="13"/>
  <c r="O41" i="13"/>
  <c r="N41" i="13"/>
  <c r="M41" i="13"/>
  <c r="L41" i="13"/>
  <c r="K41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V29" i="13"/>
  <c r="S112" i="1" s="1"/>
  <c r="U29" i="13"/>
  <c r="R112" i="1" s="1"/>
  <c r="T29" i="13"/>
  <c r="Q112" i="1" s="1"/>
  <c r="S29" i="13"/>
  <c r="P112" i="1" s="1"/>
  <c r="R29" i="13"/>
  <c r="O112" i="1" s="1"/>
  <c r="Q29" i="13"/>
  <c r="N112" i="1" s="1"/>
  <c r="P29" i="13"/>
  <c r="M112" i="1" s="1"/>
  <c r="O29" i="13"/>
  <c r="L112" i="1" s="1"/>
  <c r="N29" i="13"/>
  <c r="K112" i="1" s="1"/>
  <c r="M29" i="13"/>
  <c r="J112" i="1" s="1"/>
  <c r="L29" i="13"/>
  <c r="I112" i="1" s="1"/>
  <c r="K29" i="13"/>
  <c r="H112" i="1" s="1"/>
  <c r="V28" i="13"/>
  <c r="U28" i="13"/>
  <c r="T28" i="13"/>
  <c r="S28" i="13"/>
  <c r="R28" i="13"/>
  <c r="Q28" i="13"/>
  <c r="P28" i="13"/>
  <c r="O28" i="13"/>
  <c r="N28" i="13"/>
  <c r="M28" i="13"/>
  <c r="L28" i="13"/>
  <c r="K28" i="13"/>
  <c r="V27" i="13"/>
  <c r="S113" i="1" s="1"/>
  <c r="U27" i="13"/>
  <c r="R113" i="1" s="1"/>
  <c r="T27" i="13"/>
  <c r="Q113" i="1" s="1"/>
  <c r="S27" i="13"/>
  <c r="P113" i="1" s="1"/>
  <c r="R27" i="13"/>
  <c r="Q27" i="13"/>
  <c r="N113" i="1" s="1"/>
  <c r="P27" i="13"/>
  <c r="M113" i="1" s="1"/>
  <c r="O27" i="13"/>
  <c r="L113" i="1" s="1"/>
  <c r="N27" i="13"/>
  <c r="K113" i="1" s="1"/>
  <c r="M27" i="13"/>
  <c r="J113" i="1" s="1"/>
  <c r="L27" i="13"/>
  <c r="K27" i="13"/>
  <c r="H113" i="1" s="1"/>
  <c r="V26" i="13"/>
  <c r="U26" i="13"/>
  <c r="T26" i="13"/>
  <c r="S26" i="13"/>
  <c r="P114" i="1" s="1"/>
  <c r="R26" i="13"/>
  <c r="O114" i="1" s="1"/>
  <c r="Q26" i="13"/>
  <c r="P26" i="13"/>
  <c r="M114" i="1" s="1"/>
  <c r="O26" i="13"/>
  <c r="N26" i="13"/>
  <c r="M26" i="13"/>
  <c r="L26" i="13"/>
  <c r="K26" i="13"/>
  <c r="H114" i="1" s="1"/>
  <c r="V24" i="13"/>
  <c r="S117" i="1" s="1"/>
  <c r="U24" i="13"/>
  <c r="R117" i="1" s="1"/>
  <c r="T24" i="13"/>
  <c r="Q117" i="1" s="1"/>
  <c r="S24" i="13"/>
  <c r="P117" i="1" s="1"/>
  <c r="R24" i="13"/>
  <c r="O117" i="1" s="1"/>
  <c r="Q24" i="13"/>
  <c r="P24" i="13"/>
  <c r="M117" i="1" s="1"/>
  <c r="O24" i="13"/>
  <c r="L117" i="1" s="1"/>
  <c r="N24" i="13"/>
  <c r="K117" i="1" s="1"/>
  <c r="M24" i="13"/>
  <c r="J117" i="1" s="1"/>
  <c r="L24" i="13"/>
  <c r="I117" i="1" s="1"/>
  <c r="K24" i="13"/>
  <c r="V23" i="13"/>
  <c r="U23" i="13"/>
  <c r="R116" i="1" s="1"/>
  <c r="T23" i="13"/>
  <c r="Q116" i="1" s="1"/>
  <c r="S23" i="13"/>
  <c r="P116" i="1" s="1"/>
  <c r="R23" i="13"/>
  <c r="O116" i="1" s="1"/>
  <c r="Q23" i="13"/>
  <c r="N116" i="1" s="1"/>
  <c r="P23" i="13"/>
  <c r="M116" i="1" s="1"/>
  <c r="O23" i="13"/>
  <c r="L116" i="1" s="1"/>
  <c r="N23" i="13"/>
  <c r="M23" i="13"/>
  <c r="J116" i="1" s="1"/>
  <c r="L23" i="13"/>
  <c r="I116" i="1" s="1"/>
  <c r="K23" i="13"/>
  <c r="V22" i="13"/>
  <c r="S118" i="1" s="1"/>
  <c r="U22" i="13"/>
  <c r="T22" i="13"/>
  <c r="Q118" i="1" s="1"/>
  <c r="S22" i="13"/>
  <c r="P118" i="1" s="1"/>
  <c r="R22" i="13"/>
  <c r="Q22" i="13"/>
  <c r="N118" i="1" s="1"/>
  <c r="P22" i="13"/>
  <c r="O22" i="13"/>
  <c r="N22" i="13"/>
  <c r="K118" i="1" s="1"/>
  <c r="M22" i="13"/>
  <c r="L22" i="13"/>
  <c r="I118" i="1" s="1"/>
  <c r="K22" i="13"/>
  <c r="H118" i="1" s="1"/>
  <c r="V20" i="13"/>
  <c r="U20" i="13"/>
  <c r="T20" i="13"/>
  <c r="S20" i="13"/>
  <c r="R20" i="13"/>
  <c r="Q20" i="13"/>
  <c r="P20" i="13"/>
  <c r="O20" i="13"/>
  <c r="N20" i="13"/>
  <c r="M20" i="13"/>
  <c r="L20" i="13"/>
  <c r="K20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V9" i="13"/>
  <c r="U9" i="13"/>
  <c r="T9" i="13"/>
  <c r="S9" i="13"/>
  <c r="R9" i="13"/>
  <c r="Q9" i="13"/>
  <c r="P9" i="13"/>
  <c r="O9" i="13"/>
  <c r="N9" i="13"/>
  <c r="M9" i="13"/>
  <c r="L9" i="13"/>
  <c r="K9" i="13"/>
  <c r="K8" i="13"/>
  <c r="V31" i="11"/>
  <c r="U31" i="11"/>
  <c r="T31" i="11"/>
  <c r="S31" i="11"/>
  <c r="R31" i="11"/>
  <c r="Q31" i="11"/>
  <c r="P31" i="11"/>
  <c r="O31" i="11"/>
  <c r="N31" i="11"/>
  <c r="M31" i="11"/>
  <c r="L31" i="11"/>
  <c r="K31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V13" i="11"/>
  <c r="U13" i="11"/>
  <c r="T13" i="11"/>
  <c r="S13" i="11"/>
  <c r="R13" i="11"/>
  <c r="Q13" i="11"/>
  <c r="P13" i="11"/>
  <c r="O13" i="11"/>
  <c r="N13" i="11"/>
  <c r="M13" i="11"/>
  <c r="L13" i="11"/>
  <c r="V12" i="11"/>
  <c r="U12" i="11"/>
  <c r="T12" i="11"/>
  <c r="S12" i="11"/>
  <c r="R12" i="11"/>
  <c r="Q12" i="11"/>
  <c r="P12" i="11"/>
  <c r="O12" i="11"/>
  <c r="N12" i="11"/>
  <c r="M12" i="11"/>
  <c r="L12" i="11"/>
  <c r="V9" i="11"/>
  <c r="U9" i="11"/>
  <c r="T9" i="11"/>
  <c r="S9" i="11"/>
  <c r="R9" i="11"/>
  <c r="Q9" i="11"/>
  <c r="P9" i="11"/>
  <c r="O9" i="11"/>
  <c r="N9" i="11"/>
  <c r="M9" i="11"/>
  <c r="L9" i="11"/>
  <c r="K13" i="11"/>
  <c r="K12" i="11"/>
  <c r="K9" i="11"/>
  <c r="V13" i="12"/>
  <c r="U13" i="12"/>
  <c r="T13" i="12"/>
  <c r="S13" i="12"/>
  <c r="R13" i="12"/>
  <c r="Q13" i="12"/>
  <c r="P13" i="12"/>
  <c r="O13" i="12"/>
  <c r="N13" i="12"/>
  <c r="M13" i="12"/>
  <c r="L13" i="12"/>
  <c r="V12" i="12"/>
  <c r="U12" i="12"/>
  <c r="T12" i="12"/>
  <c r="S12" i="12"/>
  <c r="R12" i="12"/>
  <c r="Q12" i="12"/>
  <c r="P12" i="12"/>
  <c r="O12" i="12"/>
  <c r="N12" i="12"/>
  <c r="M12" i="12"/>
  <c r="L12" i="12"/>
  <c r="V9" i="12"/>
  <c r="U9" i="12"/>
  <c r="T9" i="12"/>
  <c r="S9" i="12"/>
  <c r="R9" i="12"/>
  <c r="Q9" i="12"/>
  <c r="P9" i="12"/>
  <c r="O9" i="12"/>
  <c r="N9" i="12"/>
  <c r="M9" i="12"/>
  <c r="L9" i="12"/>
  <c r="K13" i="12"/>
  <c r="K12" i="12"/>
  <c r="K9" i="12"/>
  <c r="K8" i="12"/>
  <c r="K8" i="11"/>
  <c r="V23" i="12"/>
  <c r="S171" i="1" s="1"/>
  <c r="U23" i="12"/>
  <c r="R171" i="1" s="1"/>
  <c r="T23" i="12"/>
  <c r="Q171" i="1" s="1"/>
  <c r="S23" i="12"/>
  <c r="P171" i="1" s="1"/>
  <c r="R23" i="12"/>
  <c r="O171" i="1" s="1"/>
  <c r="Q23" i="12"/>
  <c r="N171" i="1" s="1"/>
  <c r="P23" i="12"/>
  <c r="M171" i="1" s="1"/>
  <c r="O23" i="12"/>
  <c r="L171" i="1" s="1"/>
  <c r="N23" i="12"/>
  <c r="K171" i="1" s="1"/>
  <c r="M23" i="12"/>
  <c r="J171" i="1" s="1"/>
  <c r="L23" i="12"/>
  <c r="I171" i="1" s="1"/>
  <c r="K23" i="12"/>
  <c r="H171" i="1" s="1"/>
  <c r="V22" i="12"/>
  <c r="U22" i="12"/>
  <c r="T22" i="12"/>
  <c r="S22" i="12"/>
  <c r="R22" i="12"/>
  <c r="S170" i="1" s="1"/>
  <c r="Q22" i="12"/>
  <c r="R170" i="1" s="1"/>
  <c r="P22" i="12"/>
  <c r="Q170" i="1" s="1"/>
  <c r="O22" i="12"/>
  <c r="P170" i="1" s="1"/>
  <c r="N22" i="12"/>
  <c r="O170" i="1" s="1"/>
  <c r="M22" i="12"/>
  <c r="N170" i="1" s="1"/>
  <c r="L22" i="12"/>
  <c r="M170" i="1" s="1"/>
  <c r="K22" i="12"/>
  <c r="L170" i="1" s="1"/>
  <c r="V21" i="12"/>
  <c r="S169" i="1" s="1"/>
  <c r="U21" i="12"/>
  <c r="R169" i="1" s="1"/>
  <c r="T21" i="12"/>
  <c r="Q169" i="1" s="1"/>
  <c r="S21" i="12"/>
  <c r="P169" i="1" s="1"/>
  <c r="R21" i="12"/>
  <c r="O169" i="1" s="1"/>
  <c r="Q21" i="12"/>
  <c r="N169" i="1" s="1"/>
  <c r="P21" i="12"/>
  <c r="M169" i="1" s="1"/>
  <c r="O21" i="12"/>
  <c r="L169" i="1" s="1"/>
  <c r="N21" i="12"/>
  <c r="K169" i="1" s="1"/>
  <c r="M21" i="12"/>
  <c r="J169" i="1" s="1"/>
  <c r="L21" i="12"/>
  <c r="I169" i="1" s="1"/>
  <c r="K21" i="12"/>
  <c r="H169" i="1" s="1"/>
  <c r="V60" i="11"/>
  <c r="U60" i="11"/>
  <c r="T60" i="11"/>
  <c r="S60" i="11"/>
  <c r="R60" i="11"/>
  <c r="Q60" i="11"/>
  <c r="P60" i="11"/>
  <c r="O60" i="11"/>
  <c r="N60" i="11"/>
  <c r="M60" i="11"/>
  <c r="L60" i="11"/>
  <c r="K60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V51" i="11"/>
  <c r="P164" i="1" s="1"/>
  <c r="U51" i="11"/>
  <c r="O164" i="1" s="1"/>
  <c r="T51" i="11"/>
  <c r="N164" i="1" s="1"/>
  <c r="S51" i="11"/>
  <c r="M164" i="1" s="1"/>
  <c r="R51" i="11"/>
  <c r="L164" i="1" s="1"/>
  <c r="Q51" i="11"/>
  <c r="K164" i="1" s="1"/>
  <c r="P51" i="11"/>
  <c r="J164" i="1" s="1"/>
  <c r="O51" i="11"/>
  <c r="I164" i="1" s="1"/>
  <c r="N51" i="11"/>
  <c r="H164" i="1" s="1"/>
  <c r="M51" i="11"/>
  <c r="L51" i="11"/>
  <c r="K51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V32" i="10"/>
  <c r="U32" i="10"/>
  <c r="T32" i="10"/>
  <c r="S32" i="10"/>
  <c r="R32" i="10"/>
  <c r="Q32" i="10"/>
  <c r="P32" i="10"/>
  <c r="O32" i="10"/>
  <c r="N32" i="10"/>
  <c r="M32" i="10"/>
  <c r="L32" i="10"/>
  <c r="K32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V77" i="4"/>
  <c r="U77" i="4"/>
  <c r="T77" i="4"/>
  <c r="S77" i="4"/>
  <c r="R77" i="4"/>
  <c r="Q77" i="4"/>
  <c r="P77" i="4"/>
  <c r="O77" i="4"/>
  <c r="N77" i="4"/>
  <c r="M77" i="4"/>
  <c r="L77" i="4"/>
  <c r="K77" i="4"/>
  <c r="V76" i="4"/>
  <c r="U76" i="4"/>
  <c r="T76" i="4"/>
  <c r="S76" i="4"/>
  <c r="R76" i="4"/>
  <c r="Q76" i="4"/>
  <c r="P76" i="4"/>
  <c r="O76" i="4"/>
  <c r="N76" i="4"/>
  <c r="M76" i="4"/>
  <c r="L76" i="4"/>
  <c r="K76" i="4"/>
  <c r="V75" i="4"/>
  <c r="U75" i="4"/>
  <c r="T75" i="4"/>
  <c r="S75" i="4"/>
  <c r="R75" i="4"/>
  <c r="Q75" i="4"/>
  <c r="P75" i="4"/>
  <c r="O75" i="4"/>
  <c r="N75" i="4"/>
  <c r="M75" i="4"/>
  <c r="L75" i="4"/>
  <c r="K75" i="4"/>
  <c r="V73" i="4"/>
  <c r="U73" i="4"/>
  <c r="T73" i="4"/>
  <c r="S73" i="4"/>
  <c r="R73" i="4"/>
  <c r="Q73" i="4"/>
  <c r="P73" i="4"/>
  <c r="O73" i="4"/>
  <c r="N73" i="4"/>
  <c r="M73" i="4"/>
  <c r="L73" i="4"/>
  <c r="K73" i="4"/>
  <c r="V72" i="4"/>
  <c r="U72" i="4"/>
  <c r="T72" i="4"/>
  <c r="S72" i="4"/>
  <c r="R72" i="4"/>
  <c r="Q72" i="4"/>
  <c r="P72" i="4"/>
  <c r="O72" i="4"/>
  <c r="N72" i="4"/>
  <c r="M72" i="4"/>
  <c r="L72" i="4"/>
  <c r="K72" i="4"/>
  <c r="V71" i="4"/>
  <c r="U71" i="4"/>
  <c r="T71" i="4"/>
  <c r="S71" i="4"/>
  <c r="R71" i="4"/>
  <c r="Q71" i="4"/>
  <c r="P71" i="4"/>
  <c r="O71" i="4"/>
  <c r="N71" i="4"/>
  <c r="M71" i="4"/>
  <c r="L71" i="4"/>
  <c r="K71" i="4"/>
  <c r="V70" i="4"/>
  <c r="U70" i="4"/>
  <c r="T70" i="4"/>
  <c r="S70" i="4"/>
  <c r="R70" i="4"/>
  <c r="Q70" i="4"/>
  <c r="P70" i="4"/>
  <c r="O70" i="4"/>
  <c r="N70" i="4"/>
  <c r="M70" i="4"/>
  <c r="L70" i="4"/>
  <c r="K70" i="4"/>
  <c r="V69" i="4"/>
  <c r="U69" i="4"/>
  <c r="T69" i="4"/>
  <c r="S69" i="4"/>
  <c r="R69" i="4"/>
  <c r="Q69" i="4"/>
  <c r="P69" i="4"/>
  <c r="O69" i="4"/>
  <c r="N69" i="4"/>
  <c r="M69" i="4"/>
  <c r="L69" i="4"/>
  <c r="K69" i="4"/>
  <c r="V68" i="4"/>
  <c r="U68" i="4"/>
  <c r="T68" i="4"/>
  <c r="S68" i="4"/>
  <c r="R68" i="4"/>
  <c r="Q68" i="4"/>
  <c r="P68" i="4"/>
  <c r="O68" i="4"/>
  <c r="N68" i="4"/>
  <c r="M68" i="4"/>
  <c r="L68" i="4"/>
  <c r="K68" i="4"/>
  <c r="V67" i="4"/>
  <c r="U67" i="4"/>
  <c r="T67" i="4"/>
  <c r="S67" i="4"/>
  <c r="R67" i="4"/>
  <c r="Q67" i="4"/>
  <c r="P67" i="4"/>
  <c r="O67" i="4"/>
  <c r="N67" i="4"/>
  <c r="M67" i="4"/>
  <c r="L67" i="4"/>
  <c r="K67" i="4"/>
  <c r="V66" i="4"/>
  <c r="U66" i="4"/>
  <c r="T66" i="4"/>
  <c r="S66" i="4"/>
  <c r="R66" i="4"/>
  <c r="Q66" i="4"/>
  <c r="P66" i="4"/>
  <c r="O66" i="4"/>
  <c r="N66" i="4"/>
  <c r="M66" i="4"/>
  <c r="L66" i="4"/>
  <c r="K66" i="4"/>
  <c r="V64" i="4"/>
  <c r="U64" i="4"/>
  <c r="T64" i="4"/>
  <c r="S64" i="4"/>
  <c r="R64" i="4"/>
  <c r="Q64" i="4"/>
  <c r="P64" i="4"/>
  <c r="O64" i="4"/>
  <c r="N64" i="4"/>
  <c r="M64" i="4"/>
  <c r="L64" i="4"/>
  <c r="K64" i="4"/>
  <c r="V63" i="4"/>
  <c r="U63" i="4"/>
  <c r="T63" i="4"/>
  <c r="S63" i="4"/>
  <c r="R63" i="4"/>
  <c r="Q63" i="4"/>
  <c r="P63" i="4"/>
  <c r="O63" i="4"/>
  <c r="N63" i="4"/>
  <c r="M63" i="4"/>
  <c r="L63" i="4"/>
  <c r="K63" i="4"/>
  <c r="V62" i="4"/>
  <c r="U62" i="4"/>
  <c r="T62" i="4"/>
  <c r="S62" i="4"/>
  <c r="R62" i="4"/>
  <c r="Q62" i="4"/>
  <c r="P62" i="4"/>
  <c r="O62" i="4"/>
  <c r="N62" i="4"/>
  <c r="M62" i="4"/>
  <c r="L62" i="4"/>
  <c r="K62" i="4"/>
  <c r="V61" i="4"/>
  <c r="U61" i="4"/>
  <c r="T61" i="4"/>
  <c r="S61" i="4"/>
  <c r="R61" i="4"/>
  <c r="Q61" i="4"/>
  <c r="P61" i="4"/>
  <c r="O61" i="4"/>
  <c r="N61" i="4"/>
  <c r="M61" i="4"/>
  <c r="L61" i="4"/>
  <c r="K61" i="4"/>
  <c r="V60" i="4"/>
  <c r="U60" i="4"/>
  <c r="T60" i="4"/>
  <c r="S60" i="4"/>
  <c r="R60" i="4"/>
  <c r="Q60" i="4"/>
  <c r="P60" i="4"/>
  <c r="O60" i="4"/>
  <c r="N60" i="4"/>
  <c r="M60" i="4"/>
  <c r="L60" i="4"/>
  <c r="K60" i="4"/>
  <c r="V59" i="4"/>
  <c r="U59" i="4"/>
  <c r="T59" i="4"/>
  <c r="S59" i="4"/>
  <c r="R59" i="4"/>
  <c r="Q59" i="4"/>
  <c r="P59" i="4"/>
  <c r="O59" i="4"/>
  <c r="N59" i="4"/>
  <c r="M59" i="4"/>
  <c r="L59" i="4"/>
  <c r="K59" i="4"/>
  <c r="V58" i="4"/>
  <c r="U58" i="4"/>
  <c r="T58" i="4"/>
  <c r="S58" i="4"/>
  <c r="R58" i="4"/>
  <c r="Q58" i="4"/>
  <c r="P58" i="4"/>
  <c r="O58" i="4"/>
  <c r="N58" i="4"/>
  <c r="M58" i="4"/>
  <c r="L58" i="4"/>
  <c r="K58" i="4"/>
  <c r="V57" i="4"/>
  <c r="U57" i="4"/>
  <c r="T57" i="4"/>
  <c r="S57" i="4"/>
  <c r="R57" i="4"/>
  <c r="Q57" i="4"/>
  <c r="P57" i="4"/>
  <c r="O57" i="4"/>
  <c r="N57" i="4"/>
  <c r="M57" i="4"/>
  <c r="L57" i="4"/>
  <c r="K57" i="4"/>
  <c r="V56" i="4"/>
  <c r="U56" i="4"/>
  <c r="T56" i="4"/>
  <c r="S56" i="4"/>
  <c r="R56" i="4"/>
  <c r="Q56" i="4"/>
  <c r="P56" i="4"/>
  <c r="O56" i="4"/>
  <c r="N56" i="4"/>
  <c r="M56" i="4"/>
  <c r="L56" i="4"/>
  <c r="K56" i="4"/>
  <c r="V54" i="4"/>
  <c r="S31" i="1" s="1"/>
  <c r="U54" i="4"/>
  <c r="R31" i="1" s="1"/>
  <c r="T54" i="4"/>
  <c r="Q31" i="1" s="1"/>
  <c r="S54" i="4"/>
  <c r="P31" i="1" s="1"/>
  <c r="R54" i="4"/>
  <c r="O31" i="1" s="1"/>
  <c r="Q54" i="4"/>
  <c r="N31" i="1" s="1"/>
  <c r="P54" i="4"/>
  <c r="M31" i="1" s="1"/>
  <c r="O54" i="4"/>
  <c r="L31" i="1" s="1"/>
  <c r="N54" i="4"/>
  <c r="K31" i="1" s="1"/>
  <c r="M54" i="4"/>
  <c r="J31" i="1" s="1"/>
  <c r="L54" i="4"/>
  <c r="I31" i="1" s="1"/>
  <c r="K54" i="4"/>
  <c r="H31" i="1" s="1"/>
  <c r="V53" i="4"/>
  <c r="S35" i="1" s="1"/>
  <c r="U53" i="4"/>
  <c r="R35" i="1" s="1"/>
  <c r="T53" i="4"/>
  <c r="Q35" i="1" s="1"/>
  <c r="S53" i="4"/>
  <c r="P35" i="1" s="1"/>
  <c r="R53" i="4"/>
  <c r="O35" i="1" s="1"/>
  <c r="Q53" i="4"/>
  <c r="N35" i="1" s="1"/>
  <c r="P53" i="4"/>
  <c r="M35" i="1" s="1"/>
  <c r="O53" i="4"/>
  <c r="L35" i="1" s="1"/>
  <c r="N53" i="4"/>
  <c r="K35" i="1" s="1"/>
  <c r="M53" i="4"/>
  <c r="J35" i="1" s="1"/>
  <c r="L53" i="4"/>
  <c r="I35" i="1" s="1"/>
  <c r="K53" i="4"/>
  <c r="V52" i="4"/>
  <c r="U52" i="4"/>
  <c r="T52" i="4"/>
  <c r="S52" i="4"/>
  <c r="R52" i="4"/>
  <c r="Q52" i="4"/>
  <c r="P52" i="4"/>
  <c r="O52" i="4"/>
  <c r="N52" i="4"/>
  <c r="M52" i="4"/>
  <c r="L52" i="4"/>
  <c r="K52" i="4"/>
  <c r="V51" i="4"/>
  <c r="U51" i="4"/>
  <c r="T51" i="4"/>
  <c r="S51" i="4"/>
  <c r="R51" i="4"/>
  <c r="Q51" i="4"/>
  <c r="P51" i="4"/>
  <c r="O51" i="4"/>
  <c r="N51" i="4"/>
  <c r="M51" i="4"/>
  <c r="L51" i="4"/>
  <c r="K51" i="4"/>
  <c r="V50" i="4"/>
  <c r="U50" i="4"/>
  <c r="T50" i="4"/>
  <c r="S50" i="4"/>
  <c r="R50" i="4"/>
  <c r="Q50" i="4"/>
  <c r="P50" i="4"/>
  <c r="O50" i="4"/>
  <c r="N50" i="4"/>
  <c r="M50" i="4"/>
  <c r="L50" i="4"/>
  <c r="K50" i="4"/>
  <c r="V49" i="4"/>
  <c r="U49" i="4"/>
  <c r="T49" i="4"/>
  <c r="S49" i="4"/>
  <c r="R49" i="4"/>
  <c r="Q49" i="4"/>
  <c r="P49" i="4"/>
  <c r="O49" i="4"/>
  <c r="N49" i="4"/>
  <c r="M49" i="4"/>
  <c r="L49" i="4"/>
  <c r="K49" i="4"/>
  <c r="V48" i="4"/>
  <c r="U48" i="4"/>
  <c r="T48" i="4"/>
  <c r="S48" i="4"/>
  <c r="R48" i="4"/>
  <c r="Q48" i="4"/>
  <c r="P48" i="4"/>
  <c r="O48" i="4"/>
  <c r="N48" i="4"/>
  <c r="M48" i="4"/>
  <c r="L48" i="4"/>
  <c r="K48" i="4"/>
  <c r="V46" i="4"/>
  <c r="U46" i="4"/>
  <c r="T46" i="4"/>
  <c r="S46" i="4"/>
  <c r="R46" i="4"/>
  <c r="Q46" i="4"/>
  <c r="P46" i="4"/>
  <c r="O46" i="4"/>
  <c r="N46" i="4"/>
  <c r="M46" i="4"/>
  <c r="L46" i="4"/>
  <c r="K46" i="4"/>
  <c r="V45" i="4"/>
  <c r="U45" i="4"/>
  <c r="T45" i="4"/>
  <c r="S45" i="4"/>
  <c r="R45" i="4"/>
  <c r="Q45" i="4"/>
  <c r="P45" i="4"/>
  <c r="O45" i="4"/>
  <c r="N45" i="4"/>
  <c r="M45" i="4"/>
  <c r="L45" i="4"/>
  <c r="K45" i="4"/>
  <c r="V44" i="4"/>
  <c r="U44" i="4"/>
  <c r="T44" i="4"/>
  <c r="S44" i="4"/>
  <c r="R44" i="4"/>
  <c r="Q44" i="4"/>
  <c r="P44" i="4"/>
  <c r="O44" i="4"/>
  <c r="N44" i="4"/>
  <c r="M44" i="4"/>
  <c r="L44" i="4"/>
  <c r="K44" i="4"/>
  <c r="V39" i="4"/>
  <c r="U39" i="4"/>
  <c r="T39" i="4"/>
  <c r="S39" i="4"/>
  <c r="R39" i="4"/>
  <c r="Q39" i="4"/>
  <c r="P39" i="4"/>
  <c r="O39" i="4"/>
  <c r="N39" i="4"/>
  <c r="M39" i="4"/>
  <c r="L39" i="4"/>
  <c r="K39" i="4"/>
  <c r="V38" i="4"/>
  <c r="S21" i="1" s="1"/>
  <c r="U38" i="4"/>
  <c r="T38" i="4"/>
  <c r="Q21" i="1" s="1"/>
  <c r="S38" i="4"/>
  <c r="P21" i="1" s="1"/>
  <c r="R38" i="4"/>
  <c r="O21" i="1" s="1"/>
  <c r="Q38" i="4"/>
  <c r="N21" i="1" s="1"/>
  <c r="P38" i="4"/>
  <c r="M21" i="1" s="1"/>
  <c r="O38" i="4"/>
  <c r="L21" i="1" s="1"/>
  <c r="N38" i="4"/>
  <c r="K21" i="1" s="1"/>
  <c r="M38" i="4"/>
  <c r="L38" i="4"/>
  <c r="I21" i="1" s="1"/>
  <c r="K38" i="4"/>
  <c r="V37" i="4"/>
  <c r="S22" i="1" s="1"/>
  <c r="U37" i="4"/>
  <c r="R22" i="1" s="1"/>
  <c r="T37" i="4"/>
  <c r="Q22" i="1" s="1"/>
  <c r="S37" i="4"/>
  <c r="P22" i="1" s="1"/>
  <c r="R37" i="4"/>
  <c r="Q37" i="4"/>
  <c r="P37" i="4"/>
  <c r="M22" i="1" s="1"/>
  <c r="O37" i="4"/>
  <c r="L22" i="1" s="1"/>
  <c r="N37" i="4"/>
  <c r="K22" i="1" s="1"/>
  <c r="M37" i="4"/>
  <c r="J22" i="1" s="1"/>
  <c r="L37" i="4"/>
  <c r="I22" i="1" s="1"/>
  <c r="K37" i="4"/>
  <c r="H22" i="1" s="1"/>
  <c r="V36" i="4"/>
  <c r="U36" i="4"/>
  <c r="R23" i="1" s="1"/>
  <c r="T36" i="4"/>
  <c r="S36" i="4"/>
  <c r="P23" i="1" s="1"/>
  <c r="R36" i="4"/>
  <c r="O23" i="1" s="1"/>
  <c r="Q36" i="4"/>
  <c r="N23" i="1" s="1"/>
  <c r="P36" i="4"/>
  <c r="O36" i="4"/>
  <c r="N36" i="4"/>
  <c r="M36" i="4"/>
  <c r="J23" i="1" s="1"/>
  <c r="L36" i="4"/>
  <c r="I23" i="1" s="1"/>
  <c r="K36" i="4"/>
  <c r="H23" i="1" s="1"/>
  <c r="V34" i="4"/>
  <c r="S26" i="1" s="1"/>
  <c r="U34" i="4"/>
  <c r="R26" i="1" s="1"/>
  <c r="T34" i="4"/>
  <c r="Q26" i="1" s="1"/>
  <c r="S34" i="4"/>
  <c r="P26" i="1" s="1"/>
  <c r="R34" i="4"/>
  <c r="O26" i="1" s="1"/>
  <c r="Q34" i="4"/>
  <c r="N26" i="1" s="1"/>
  <c r="P34" i="4"/>
  <c r="M26" i="1" s="1"/>
  <c r="O34" i="4"/>
  <c r="L26" i="1" s="1"/>
  <c r="N34" i="4"/>
  <c r="K26" i="1" s="1"/>
  <c r="M34" i="4"/>
  <c r="J26" i="1" s="1"/>
  <c r="L34" i="4"/>
  <c r="I26" i="1" s="1"/>
  <c r="K34" i="4"/>
  <c r="H26" i="1" s="1"/>
  <c r="V33" i="4"/>
  <c r="U33" i="4"/>
  <c r="R25" i="1" s="1"/>
  <c r="T33" i="4"/>
  <c r="Q25" i="1" s="1"/>
  <c r="S33" i="4"/>
  <c r="P25" i="1" s="1"/>
  <c r="R33" i="4"/>
  <c r="O25" i="1" s="1"/>
  <c r="Q33" i="4"/>
  <c r="N25" i="1" s="1"/>
  <c r="P33" i="4"/>
  <c r="M25" i="1" s="1"/>
  <c r="O33" i="4"/>
  <c r="L25" i="1" s="1"/>
  <c r="N33" i="4"/>
  <c r="M33" i="4"/>
  <c r="J25" i="1" s="1"/>
  <c r="L33" i="4"/>
  <c r="I25" i="1" s="1"/>
  <c r="K33" i="4"/>
  <c r="V32" i="4"/>
  <c r="S27" i="1" s="1"/>
  <c r="U32" i="4"/>
  <c r="T32" i="4"/>
  <c r="Q27" i="1" s="1"/>
  <c r="S32" i="4"/>
  <c r="P27" i="1" s="1"/>
  <c r="R32" i="4"/>
  <c r="O27" i="1" s="1"/>
  <c r="Q32" i="4"/>
  <c r="P32" i="4"/>
  <c r="O32" i="4"/>
  <c r="N32" i="4"/>
  <c r="K27" i="1" s="1"/>
  <c r="M32" i="4"/>
  <c r="L32" i="4"/>
  <c r="I27" i="1" s="1"/>
  <c r="K32" i="4"/>
  <c r="H27" i="1" s="1"/>
  <c r="V30" i="4"/>
  <c r="U30" i="4"/>
  <c r="T30" i="4"/>
  <c r="S30" i="4"/>
  <c r="R30" i="4"/>
  <c r="Q30" i="4"/>
  <c r="P30" i="4"/>
  <c r="O30" i="4"/>
  <c r="N30" i="4"/>
  <c r="M30" i="4"/>
  <c r="L30" i="4"/>
  <c r="K30" i="4"/>
  <c r="V29" i="4"/>
  <c r="U29" i="4"/>
  <c r="T29" i="4"/>
  <c r="S29" i="4"/>
  <c r="R29" i="4"/>
  <c r="Q29" i="4"/>
  <c r="P29" i="4"/>
  <c r="O29" i="4"/>
  <c r="N29" i="4"/>
  <c r="M29" i="4"/>
  <c r="L29" i="4"/>
  <c r="K29" i="4"/>
  <c r="V27" i="4"/>
  <c r="U27" i="4"/>
  <c r="T27" i="4"/>
  <c r="S27" i="4"/>
  <c r="R27" i="4"/>
  <c r="Q27" i="4"/>
  <c r="P27" i="4"/>
  <c r="O27" i="4"/>
  <c r="N27" i="4"/>
  <c r="M27" i="4"/>
  <c r="L27" i="4"/>
  <c r="K27" i="4"/>
  <c r="V26" i="4"/>
  <c r="U26" i="4"/>
  <c r="T26" i="4"/>
  <c r="S26" i="4"/>
  <c r="R26" i="4"/>
  <c r="Q26" i="4"/>
  <c r="P26" i="4"/>
  <c r="O26" i="4"/>
  <c r="N26" i="4"/>
  <c r="M26" i="4"/>
  <c r="L26" i="4"/>
  <c r="K26" i="4"/>
  <c r="V24" i="4"/>
  <c r="U24" i="4"/>
  <c r="T24" i="4"/>
  <c r="S24" i="4"/>
  <c r="R24" i="4"/>
  <c r="Q24" i="4"/>
  <c r="P24" i="4"/>
  <c r="O24" i="4"/>
  <c r="N24" i="4"/>
  <c r="M24" i="4"/>
  <c r="L24" i="4"/>
  <c r="K24" i="4"/>
  <c r="V19" i="4"/>
  <c r="U19" i="4"/>
  <c r="T19" i="4"/>
  <c r="S19" i="4"/>
  <c r="R19" i="4"/>
  <c r="Q19" i="4"/>
  <c r="P19" i="4"/>
  <c r="O19" i="4"/>
  <c r="N19" i="4"/>
  <c r="M19" i="4"/>
  <c r="L19" i="4"/>
  <c r="K19" i="4"/>
  <c r="K10" i="4"/>
  <c r="K10" i="11" s="1"/>
  <c r="V8" i="4"/>
  <c r="V8" i="15" s="1"/>
  <c r="U8" i="4"/>
  <c r="U8" i="10" s="1"/>
  <c r="T8" i="4"/>
  <c r="S8" i="4"/>
  <c r="S8" i="11" s="1"/>
  <c r="R8" i="4"/>
  <c r="R8" i="12" s="1"/>
  <c r="Q8" i="4"/>
  <c r="P8" i="4"/>
  <c r="O8" i="4"/>
  <c r="O8" i="11" s="1"/>
  <c r="N8" i="4"/>
  <c r="N8" i="15" s="1"/>
  <c r="M8" i="4"/>
  <c r="M8" i="10" s="1"/>
  <c r="L8" i="4"/>
  <c r="L8" i="13" s="1"/>
  <c r="H84" i="1" l="1"/>
  <c r="T18" i="15"/>
  <c r="M48" i="15"/>
  <c r="T51" i="1"/>
  <c r="N15" i="1"/>
  <c r="I15" i="1"/>
  <c r="Q15" i="1"/>
  <c r="N21" i="16"/>
  <c r="V21" i="16"/>
  <c r="H15" i="1"/>
  <c r="J15" i="1"/>
  <c r="R15" i="1"/>
  <c r="O15" i="1"/>
  <c r="P15" i="1"/>
  <c r="K15" i="1"/>
  <c r="S15" i="1"/>
  <c r="V29" i="16"/>
  <c r="V19" i="16" s="1"/>
  <c r="N29" i="16"/>
  <c r="N19" i="16" s="1"/>
  <c r="S159" i="1"/>
  <c r="R159" i="1"/>
  <c r="R166" i="1"/>
  <c r="S166" i="1"/>
  <c r="V43" i="13"/>
  <c r="S124" i="1" s="1"/>
  <c r="P18" i="13"/>
  <c r="M111" i="1" s="1"/>
  <c r="P34" i="10"/>
  <c r="P33" i="10" s="1"/>
  <c r="O34" i="15"/>
  <c r="O76" i="15"/>
  <c r="O48" i="15" s="1"/>
  <c r="V34" i="11"/>
  <c r="P162" i="1" s="1"/>
  <c r="R34" i="10"/>
  <c r="R33" i="10" s="1"/>
  <c r="P29" i="16"/>
  <c r="P19" i="16" s="1"/>
  <c r="N74" i="4"/>
  <c r="V74" i="4"/>
  <c r="V65" i="4" s="1"/>
  <c r="S37" i="1" s="1"/>
  <c r="M18" i="10"/>
  <c r="J135" i="1" s="1"/>
  <c r="U18" i="10"/>
  <c r="R135" i="1" s="1"/>
  <c r="Q24" i="10"/>
  <c r="N139" i="1" s="1"/>
  <c r="Q18" i="11"/>
  <c r="K150" i="1" s="1"/>
  <c r="M38" i="11"/>
  <c r="U38" i="11"/>
  <c r="O163" i="1" s="1"/>
  <c r="N18" i="13"/>
  <c r="K111" i="1" s="1"/>
  <c r="V18" i="13"/>
  <c r="S111" i="1" s="1"/>
  <c r="L34" i="15"/>
  <c r="T34" i="15"/>
  <c r="P38" i="15"/>
  <c r="M101" i="1" s="1"/>
  <c r="L76" i="15"/>
  <c r="L48" i="15" s="1"/>
  <c r="T76" i="15"/>
  <c r="T48" i="15" s="1"/>
  <c r="P52" i="11"/>
  <c r="J165" i="1" s="1"/>
  <c r="Q34" i="10"/>
  <c r="Q33" i="10" s="1"/>
  <c r="R34" i="11"/>
  <c r="L162" i="1" s="1"/>
  <c r="S18" i="13"/>
  <c r="P111" i="1" s="1"/>
  <c r="Q76" i="15"/>
  <c r="Q48" i="15" s="1"/>
  <c r="Q29" i="16"/>
  <c r="Q19" i="16" s="1"/>
  <c r="S55" i="4"/>
  <c r="P36" i="1" s="1"/>
  <c r="S74" i="4"/>
  <c r="S65" i="4" s="1"/>
  <c r="P37" i="1" s="1"/>
  <c r="P47" i="4"/>
  <c r="M34" i="1" s="1"/>
  <c r="L74" i="4"/>
  <c r="L65" i="4" s="1"/>
  <c r="I37" i="1" s="1"/>
  <c r="T74" i="4"/>
  <c r="T65" i="4" s="1"/>
  <c r="Q37" i="1" s="1"/>
  <c r="P74" i="4"/>
  <c r="P65" i="4" s="1"/>
  <c r="M37" i="1" s="1"/>
  <c r="K18" i="10"/>
  <c r="H135" i="1" s="1"/>
  <c r="S18" i="10"/>
  <c r="P135" i="1" s="1"/>
  <c r="O18" i="11"/>
  <c r="I150" i="1" s="1"/>
  <c r="S25" i="11"/>
  <c r="M154" i="1" s="1"/>
  <c r="O20" i="12"/>
  <c r="P43" i="13"/>
  <c r="M124" i="1" s="1"/>
  <c r="R34" i="15"/>
  <c r="R76" i="15"/>
  <c r="R29" i="16"/>
  <c r="R19" i="16" s="1"/>
  <c r="M18" i="13"/>
  <c r="J111" i="1" s="1"/>
  <c r="U18" i="13"/>
  <c r="R111" i="1" s="1"/>
  <c r="K34" i="15"/>
  <c r="S34" i="15"/>
  <c r="O38" i="15"/>
  <c r="L101" i="1" s="1"/>
  <c r="K76" i="15"/>
  <c r="S76" i="15"/>
  <c r="S48" i="15" s="1"/>
  <c r="K29" i="16"/>
  <c r="K19" i="16" s="1"/>
  <c r="M34" i="10"/>
  <c r="M33" i="10" s="1"/>
  <c r="U34" i="10"/>
  <c r="U33" i="10" s="1"/>
  <c r="M34" i="11"/>
  <c r="M30" i="11" s="1"/>
  <c r="U34" i="11"/>
  <c r="O162" i="1" s="1"/>
  <c r="M52" i="11"/>
  <c r="U52" i="11"/>
  <c r="O165" i="1" s="1"/>
  <c r="M74" i="4"/>
  <c r="M65" i="4" s="1"/>
  <c r="J37" i="1" s="1"/>
  <c r="U74" i="4"/>
  <c r="U65" i="4" s="1"/>
  <c r="R37" i="1" s="1"/>
  <c r="Q74" i="4"/>
  <c r="Q65" i="4" s="1"/>
  <c r="N37" i="1" s="1"/>
  <c r="P18" i="11"/>
  <c r="J150" i="1" s="1"/>
  <c r="T18" i="11"/>
  <c r="N150" i="1" s="1"/>
  <c r="L34" i="11"/>
  <c r="L30" i="11" s="1"/>
  <c r="T34" i="11"/>
  <c r="N162" i="1" s="1"/>
  <c r="L38" i="11"/>
  <c r="T38" i="11"/>
  <c r="N163" i="1" s="1"/>
  <c r="L52" i="11"/>
  <c r="T52" i="11"/>
  <c r="N165" i="1" s="1"/>
  <c r="L18" i="13"/>
  <c r="I111" i="1" s="1"/>
  <c r="T18" i="13"/>
  <c r="Q111" i="1" s="1"/>
  <c r="N20" i="15"/>
  <c r="N18" i="15" s="1"/>
  <c r="V20" i="15"/>
  <c r="V18" i="15" s="1"/>
  <c r="R20" i="15"/>
  <c r="R18" i="15" s="1"/>
  <c r="P25" i="13"/>
  <c r="R33" i="13"/>
  <c r="O123" i="1" s="1"/>
  <c r="N47" i="4"/>
  <c r="K34" i="1" s="1"/>
  <c r="V47" i="4"/>
  <c r="S34" i="1" s="1"/>
  <c r="R74" i="4"/>
  <c r="R65" i="4" s="1"/>
  <c r="O37" i="1" s="1"/>
  <c r="L43" i="13"/>
  <c r="I124" i="1" s="1"/>
  <c r="T43" i="13"/>
  <c r="Q124" i="1" s="1"/>
  <c r="M34" i="15"/>
  <c r="U34" i="15"/>
  <c r="Q38" i="15"/>
  <c r="N101" i="1" s="1"/>
  <c r="M76" i="15"/>
  <c r="U76" i="15"/>
  <c r="U48" i="15" s="1"/>
  <c r="M33" i="13"/>
  <c r="J123" i="1" s="1"/>
  <c r="O24" i="10"/>
  <c r="L139" i="1" s="1"/>
  <c r="K34" i="11"/>
  <c r="K30" i="11" s="1"/>
  <c r="S34" i="11"/>
  <c r="M162" i="1" s="1"/>
  <c r="K38" i="11"/>
  <c r="S38" i="11"/>
  <c r="M163" i="1" s="1"/>
  <c r="K52" i="11"/>
  <c r="S52" i="11"/>
  <c r="M165" i="1" s="1"/>
  <c r="W62" i="11"/>
  <c r="M8" i="12"/>
  <c r="L21" i="13"/>
  <c r="O43" i="13"/>
  <c r="L124" i="1" s="1"/>
  <c r="O33" i="13"/>
  <c r="L123" i="1" s="1"/>
  <c r="L31" i="4"/>
  <c r="K25" i="13"/>
  <c r="P33" i="13"/>
  <c r="M123" i="1" s="1"/>
  <c r="S29" i="16"/>
  <c r="S19" i="16" s="1"/>
  <c r="U33" i="13"/>
  <c r="R123" i="1" s="1"/>
  <c r="S47" i="4"/>
  <c r="P34" i="1" s="1"/>
  <c r="W66" i="4"/>
  <c r="W68" i="4"/>
  <c r="W70" i="4"/>
  <c r="R24" i="10"/>
  <c r="O139" i="1" s="1"/>
  <c r="N34" i="10"/>
  <c r="N33" i="10" s="1"/>
  <c r="V34" i="10"/>
  <c r="V33" i="10" s="1"/>
  <c r="R18" i="11"/>
  <c r="L150" i="1" s="1"/>
  <c r="N34" i="11"/>
  <c r="H162" i="1" s="1"/>
  <c r="N38" i="11"/>
  <c r="H163" i="1" s="1"/>
  <c r="V38" i="11"/>
  <c r="P163" i="1" s="1"/>
  <c r="N52" i="11"/>
  <c r="H165" i="1" s="1"/>
  <c r="V52" i="11"/>
  <c r="P165" i="1" s="1"/>
  <c r="Q18" i="13"/>
  <c r="N111" i="1" s="1"/>
  <c r="Q33" i="13"/>
  <c r="N123" i="1" s="1"/>
  <c r="P34" i="15"/>
  <c r="L38" i="15"/>
  <c r="I101" i="1" s="1"/>
  <c r="T38" i="15"/>
  <c r="Q101" i="1" s="1"/>
  <c r="P76" i="15"/>
  <c r="P48" i="15" s="1"/>
  <c r="L29" i="16"/>
  <c r="L19" i="16" s="1"/>
  <c r="T29" i="16"/>
  <c r="O52" i="11"/>
  <c r="I165" i="1" s="1"/>
  <c r="S25" i="13"/>
  <c r="N43" i="13"/>
  <c r="K124" i="1" s="1"/>
  <c r="K38" i="15"/>
  <c r="H101" i="1" s="1"/>
  <c r="S38" i="15"/>
  <c r="P101" i="1" s="1"/>
  <c r="N10" i="4"/>
  <c r="N10" i="15" s="1"/>
  <c r="T26" i="1"/>
  <c r="Q47" i="4"/>
  <c r="N34" i="1" s="1"/>
  <c r="M47" i="4"/>
  <c r="J34" i="1" s="1"/>
  <c r="L18" i="11"/>
  <c r="P38" i="11"/>
  <c r="J163" i="1" s="1"/>
  <c r="K43" i="13"/>
  <c r="H124" i="1" s="1"/>
  <c r="S43" i="13"/>
  <c r="P124" i="1" s="1"/>
  <c r="K33" i="13"/>
  <c r="H123" i="1" s="1"/>
  <c r="S33" i="13"/>
  <c r="P123" i="1" s="1"/>
  <c r="Q43" i="13"/>
  <c r="N124" i="1" s="1"/>
  <c r="N38" i="15"/>
  <c r="K101" i="1" s="1"/>
  <c r="V38" i="15"/>
  <c r="S101" i="1" s="1"/>
  <c r="R31" i="4"/>
  <c r="R47" i="4"/>
  <c r="O34" i="1" s="1"/>
  <c r="Q34" i="11"/>
  <c r="K162" i="1" s="1"/>
  <c r="L33" i="13"/>
  <c r="I123" i="1" s="1"/>
  <c r="T33" i="13"/>
  <c r="Q123" i="1" s="1"/>
  <c r="T169" i="1"/>
  <c r="P9" i="16"/>
  <c r="P8" i="11"/>
  <c r="P8" i="12"/>
  <c r="P8" i="15"/>
  <c r="Q9" i="16"/>
  <c r="Q8" i="11"/>
  <c r="Q8" i="13"/>
  <c r="Q8" i="12"/>
  <c r="Q8" i="15"/>
  <c r="Q8" i="10"/>
  <c r="L15" i="1"/>
  <c r="O31" i="4"/>
  <c r="L27" i="1"/>
  <c r="L28" i="1" s="1"/>
  <c r="S31" i="4"/>
  <c r="Q35" i="4"/>
  <c r="N22" i="1"/>
  <c r="N24" i="1" s="1"/>
  <c r="M35" i="4"/>
  <c r="J21" i="1"/>
  <c r="J24" i="1" s="1"/>
  <c r="U35" i="4"/>
  <c r="R21" i="1"/>
  <c r="R24" i="1" s="1"/>
  <c r="O47" i="4"/>
  <c r="L34" i="1" s="1"/>
  <c r="W53" i="4"/>
  <c r="H35" i="1"/>
  <c r="T35" i="1" s="1"/>
  <c r="R55" i="4"/>
  <c r="O36" i="1" s="1"/>
  <c r="N65" i="4"/>
  <c r="K37" i="1" s="1"/>
  <c r="N8" i="12"/>
  <c r="R8" i="11"/>
  <c r="W45" i="11"/>
  <c r="W61" i="11"/>
  <c r="W63" i="11"/>
  <c r="M21" i="13"/>
  <c r="J118" i="1"/>
  <c r="J119" i="1" s="1"/>
  <c r="U21" i="13"/>
  <c r="R118" i="1"/>
  <c r="R119" i="1" s="1"/>
  <c r="Q21" i="13"/>
  <c r="N117" i="1"/>
  <c r="N119" i="1" s="1"/>
  <c r="R43" i="13"/>
  <c r="O124" i="1" s="1"/>
  <c r="W32" i="13"/>
  <c r="K10" i="15"/>
  <c r="M31" i="4"/>
  <c r="J27" i="1"/>
  <c r="U31" i="4"/>
  <c r="R27" i="1"/>
  <c r="R28" i="1" s="1"/>
  <c r="W38" i="4"/>
  <c r="H21" i="1"/>
  <c r="U47" i="4"/>
  <c r="R34" i="1" s="1"/>
  <c r="P55" i="4"/>
  <c r="M36" i="1" s="1"/>
  <c r="W19" i="4"/>
  <c r="V31" i="4"/>
  <c r="S25" i="1"/>
  <c r="S28" i="1" s="1"/>
  <c r="W26" i="4"/>
  <c r="R35" i="4"/>
  <c r="O22" i="1"/>
  <c r="O24" i="1" s="1"/>
  <c r="W58" i="4"/>
  <c r="W60" i="4"/>
  <c r="O8" i="10"/>
  <c r="O9" i="16"/>
  <c r="O8" i="13"/>
  <c r="O8" i="12"/>
  <c r="O8" i="15"/>
  <c r="K15" i="4"/>
  <c r="H8" i="1" s="1"/>
  <c r="H183" i="1" s="1"/>
  <c r="N31" i="4"/>
  <c r="K25" i="1"/>
  <c r="K28" i="1" s="1"/>
  <c r="I24" i="1"/>
  <c r="O10" i="4"/>
  <c r="R10" i="4"/>
  <c r="R8" i="13"/>
  <c r="R8" i="15"/>
  <c r="R8" i="10"/>
  <c r="R9" i="16"/>
  <c r="P10" i="4"/>
  <c r="M15" i="1"/>
  <c r="P31" i="4"/>
  <c r="M27" i="1"/>
  <c r="M28" i="1" s="1"/>
  <c r="V35" i="4"/>
  <c r="S23" i="1"/>
  <c r="S24" i="1" s="1"/>
  <c r="S10" i="4"/>
  <c r="S11" i="4" s="1"/>
  <c r="S28" i="4" s="1"/>
  <c r="S25" i="4" s="1"/>
  <c r="S23" i="4" s="1"/>
  <c r="S8" i="12"/>
  <c r="S8" i="10"/>
  <c r="S9" i="16"/>
  <c r="Q10" i="4"/>
  <c r="Q31" i="4"/>
  <c r="N27" i="1"/>
  <c r="N28" i="1" s="1"/>
  <c r="O35" i="4"/>
  <c r="L23" i="1"/>
  <c r="L24" i="1" s="1"/>
  <c r="T31" i="1"/>
  <c r="L55" i="4"/>
  <c r="I36" i="1" s="1"/>
  <c r="T55" i="4"/>
  <c r="Q36" i="1" s="1"/>
  <c r="W64" i="4"/>
  <c r="W67" i="4"/>
  <c r="W72" i="4"/>
  <c r="O18" i="10"/>
  <c r="S24" i="10"/>
  <c r="P139" i="1" s="1"/>
  <c r="K18" i="11"/>
  <c r="S18" i="11"/>
  <c r="M150" i="1" s="1"/>
  <c r="O34" i="11"/>
  <c r="O38" i="11"/>
  <c r="I163" i="1" s="1"/>
  <c r="U8" i="12"/>
  <c r="K10" i="13"/>
  <c r="W58" i="13"/>
  <c r="S8" i="15"/>
  <c r="T84" i="1"/>
  <c r="N34" i="15"/>
  <c r="V34" i="15"/>
  <c r="R38" i="15"/>
  <c r="O101" i="1" s="1"/>
  <c r="N76" i="15"/>
  <c r="N48" i="15" s="1"/>
  <c r="V76" i="15"/>
  <c r="P24" i="1"/>
  <c r="T35" i="4"/>
  <c r="Q23" i="1"/>
  <c r="Q24" i="1" s="1"/>
  <c r="N35" i="4"/>
  <c r="K23" i="1"/>
  <c r="K24" i="1" s="1"/>
  <c r="L10" i="4"/>
  <c r="L11" i="4" s="1"/>
  <c r="L28" i="4" s="1"/>
  <c r="L25" i="4" s="1"/>
  <c r="L8" i="12"/>
  <c r="L8" i="15"/>
  <c r="L8" i="10"/>
  <c r="L9" i="16"/>
  <c r="L8" i="11"/>
  <c r="T10" i="4"/>
  <c r="T8" i="12"/>
  <c r="T8" i="15"/>
  <c r="T8" i="10"/>
  <c r="T9" i="16"/>
  <c r="T8" i="11"/>
  <c r="V10" i="4"/>
  <c r="M25" i="4"/>
  <c r="M23" i="4" s="1"/>
  <c r="T31" i="4"/>
  <c r="O28" i="1"/>
  <c r="P35" i="4"/>
  <c r="M23" i="1"/>
  <c r="M24" i="1" s="1"/>
  <c r="W46" i="4"/>
  <c r="Q55" i="4"/>
  <c r="N36" i="1" s="1"/>
  <c r="M55" i="4"/>
  <c r="J36" i="1" s="1"/>
  <c r="U55" i="4"/>
  <c r="R36" i="1" s="1"/>
  <c r="P18" i="10"/>
  <c r="L24" i="10"/>
  <c r="I139" i="1" s="1"/>
  <c r="T24" i="10"/>
  <c r="Q139" i="1" s="1"/>
  <c r="P34" i="11"/>
  <c r="P30" i="11" s="1"/>
  <c r="V8" i="12"/>
  <c r="P8" i="13"/>
  <c r="P21" i="13"/>
  <c r="M118" i="1"/>
  <c r="M119" i="1" s="1"/>
  <c r="M25" i="13"/>
  <c r="J114" i="1"/>
  <c r="J115" i="1" s="1"/>
  <c r="U25" i="13"/>
  <c r="R114" i="1"/>
  <c r="R115" i="1" s="1"/>
  <c r="M43" i="13"/>
  <c r="J124" i="1" s="1"/>
  <c r="U43" i="13"/>
  <c r="R124" i="1" s="1"/>
  <c r="P8" i="10"/>
  <c r="P28" i="1"/>
  <c r="K35" i="4"/>
  <c r="W50" i="4"/>
  <c r="W52" i="4"/>
  <c r="N55" i="4"/>
  <c r="K36" i="1" s="1"/>
  <c r="V55" i="4"/>
  <c r="S36" i="1" s="1"/>
  <c r="Q18" i="10"/>
  <c r="M24" i="10"/>
  <c r="J139" i="1" s="1"/>
  <c r="U24" i="10"/>
  <c r="R139" i="1" s="1"/>
  <c r="M18" i="11"/>
  <c r="U18" i="11"/>
  <c r="O150" i="1" s="1"/>
  <c r="Q38" i="11"/>
  <c r="K163" i="1" s="1"/>
  <c r="Q52" i="11"/>
  <c r="K165" i="1" s="1"/>
  <c r="M20" i="12"/>
  <c r="U20" i="12"/>
  <c r="S8" i="13"/>
  <c r="N25" i="13"/>
  <c r="K114" i="1"/>
  <c r="K115" i="1" s="1"/>
  <c r="V25" i="13"/>
  <c r="S114" i="1"/>
  <c r="S115" i="1" s="1"/>
  <c r="R25" i="13"/>
  <c r="O113" i="1"/>
  <c r="O115" i="1" s="1"/>
  <c r="N33" i="13"/>
  <c r="K123" i="1" s="1"/>
  <c r="V33" i="13"/>
  <c r="S123" i="1" s="1"/>
  <c r="K10" i="10"/>
  <c r="K10" i="12"/>
  <c r="K11" i="16"/>
  <c r="W45" i="4"/>
  <c r="M10" i="4"/>
  <c r="M8" i="15"/>
  <c r="M9" i="16"/>
  <c r="M8" i="11"/>
  <c r="M8" i="13"/>
  <c r="U10" i="4"/>
  <c r="U8" i="15"/>
  <c r="U9" i="16"/>
  <c r="U8" i="11"/>
  <c r="U8" i="13"/>
  <c r="K11" i="4"/>
  <c r="K28" i="4" s="1"/>
  <c r="W33" i="4"/>
  <c r="H25" i="1"/>
  <c r="H28" i="1" s="1"/>
  <c r="N8" i="10"/>
  <c r="N9" i="16"/>
  <c r="N8" i="11"/>
  <c r="N8" i="13"/>
  <c r="V8" i="10"/>
  <c r="V9" i="16"/>
  <c r="V8" i="11"/>
  <c r="V8" i="13"/>
  <c r="W29" i="4"/>
  <c r="Q28" i="1"/>
  <c r="S35" i="4"/>
  <c r="T47" i="4"/>
  <c r="Q34" i="1" s="1"/>
  <c r="O55" i="4"/>
  <c r="L36" i="1" s="1"/>
  <c r="W61" i="4"/>
  <c r="W63" i="4"/>
  <c r="W75" i="4"/>
  <c r="W76" i="4"/>
  <c r="W77" i="4"/>
  <c r="R18" i="10"/>
  <c r="N24" i="10"/>
  <c r="K139" i="1" s="1"/>
  <c r="V24" i="10"/>
  <c r="S139" i="1" s="1"/>
  <c r="N18" i="11"/>
  <c r="H150" i="1" s="1"/>
  <c r="V18" i="11"/>
  <c r="P150" i="1" s="1"/>
  <c r="N25" i="11"/>
  <c r="H154" i="1" s="1"/>
  <c r="R38" i="11"/>
  <c r="L163" i="1" s="1"/>
  <c r="R52" i="11"/>
  <c r="L165" i="1" s="1"/>
  <c r="N20" i="12"/>
  <c r="V20" i="12"/>
  <c r="W59" i="11"/>
  <c r="T8" i="13"/>
  <c r="P115" i="1"/>
  <c r="Q34" i="15"/>
  <c r="M38" i="15"/>
  <c r="J101" i="1" s="1"/>
  <c r="U38" i="15"/>
  <c r="R101" i="1" s="1"/>
  <c r="K21" i="16"/>
  <c r="S21" i="16"/>
  <c r="W20" i="13"/>
  <c r="T21" i="13"/>
  <c r="R21" i="13"/>
  <c r="O118" i="1"/>
  <c r="O119" i="1" s="1"/>
  <c r="O25" i="13"/>
  <c r="L114" i="1"/>
  <c r="L115" i="1" s="1"/>
  <c r="H115" i="1"/>
  <c r="W57" i="13"/>
  <c r="W59" i="13"/>
  <c r="W61" i="13"/>
  <c r="K20" i="15"/>
  <c r="H85" i="1" s="1"/>
  <c r="T85" i="1" s="1"/>
  <c r="S20" i="15"/>
  <c r="S18" i="15" s="1"/>
  <c r="P20" i="15"/>
  <c r="P18" i="15" s="1"/>
  <c r="L20" i="15"/>
  <c r="L18" i="15" s="1"/>
  <c r="T20" i="15"/>
  <c r="L21" i="16"/>
  <c r="T19" i="16"/>
  <c r="T21" i="16"/>
  <c r="W65" i="11"/>
  <c r="W23" i="13"/>
  <c r="H116" i="1"/>
  <c r="P119" i="1"/>
  <c r="W27" i="13"/>
  <c r="I113" i="1"/>
  <c r="T122" i="1"/>
  <c r="M21" i="16"/>
  <c r="U21" i="16"/>
  <c r="M29" i="16"/>
  <c r="U29" i="16"/>
  <c r="U19" i="16" s="1"/>
  <c r="W64" i="11"/>
  <c r="I119" i="1"/>
  <c r="Q119" i="1"/>
  <c r="Q25" i="13"/>
  <c r="N114" i="1"/>
  <c r="N115" i="1" s="1"/>
  <c r="Q20" i="15"/>
  <c r="Q18" i="15" s="1"/>
  <c r="R21" i="16"/>
  <c r="O21" i="16"/>
  <c r="O29" i="16"/>
  <c r="O19" i="16" s="1"/>
  <c r="N21" i="13"/>
  <c r="K116" i="1"/>
  <c r="K119" i="1" s="1"/>
  <c r="V21" i="13"/>
  <c r="S116" i="1"/>
  <c r="S119" i="1" s="1"/>
  <c r="W60" i="13"/>
  <c r="W62" i="13"/>
  <c r="T102" i="1"/>
  <c r="P21" i="16"/>
  <c r="O21" i="13"/>
  <c r="L118" i="1"/>
  <c r="L119" i="1" s="1"/>
  <c r="S21" i="13"/>
  <c r="W24" i="13"/>
  <c r="H117" i="1"/>
  <c r="W26" i="13"/>
  <c r="I114" i="1"/>
  <c r="T25" i="13"/>
  <c r="Q114" i="1"/>
  <c r="Q115" i="1" s="1"/>
  <c r="W28" i="13"/>
  <c r="M115" i="1"/>
  <c r="M31" i="13"/>
  <c r="Q21" i="16"/>
  <c r="W19" i="13"/>
  <c r="O18" i="13"/>
  <c r="R18" i="13"/>
  <c r="O111" i="1" s="1"/>
  <c r="T112" i="1"/>
  <c r="T100" i="1"/>
  <c r="T170" i="1"/>
  <c r="I28" i="1"/>
  <c r="U6" i="19"/>
  <c r="U3" i="19"/>
  <c r="U10" i="18"/>
  <c r="U19" i="18"/>
  <c r="U8" i="17"/>
  <c r="U3" i="17"/>
  <c r="U6" i="17"/>
  <c r="W34" i="16"/>
  <c r="W24" i="16"/>
  <c r="W23" i="16"/>
  <c r="W26" i="16"/>
  <c r="W27" i="16"/>
  <c r="W33" i="16"/>
  <c r="W20" i="16"/>
  <c r="W31" i="16"/>
  <c r="W28" i="16"/>
  <c r="W30" i="16"/>
  <c r="W32" i="16"/>
  <c r="W22" i="16"/>
  <c r="N25" i="15"/>
  <c r="K97" i="1" s="1"/>
  <c r="M20" i="15"/>
  <c r="M18" i="15" s="1"/>
  <c r="U20" i="15"/>
  <c r="U18" i="15" s="1"/>
  <c r="O20" i="15"/>
  <c r="O18" i="15" s="1"/>
  <c r="K25" i="15"/>
  <c r="H97" i="1" s="1"/>
  <c r="S25" i="15"/>
  <c r="P97" i="1" s="1"/>
  <c r="S29" i="15"/>
  <c r="P93" i="1" s="1"/>
  <c r="R29" i="15"/>
  <c r="O93" i="1" s="1"/>
  <c r="L25" i="15"/>
  <c r="I97" i="1" s="1"/>
  <c r="T25" i="15"/>
  <c r="Q97" i="1" s="1"/>
  <c r="M25" i="15"/>
  <c r="J97" i="1" s="1"/>
  <c r="U25" i="15"/>
  <c r="R97" i="1" s="1"/>
  <c r="Q25" i="15"/>
  <c r="N97" i="1" s="1"/>
  <c r="V25" i="15"/>
  <c r="S97" i="1" s="1"/>
  <c r="R25" i="15"/>
  <c r="O97" i="1" s="1"/>
  <c r="W72" i="15"/>
  <c r="W73" i="15"/>
  <c r="W79" i="15"/>
  <c r="W46" i="15"/>
  <c r="W47" i="15"/>
  <c r="W19" i="15"/>
  <c r="P25" i="15"/>
  <c r="M97" i="1" s="1"/>
  <c r="W36" i="15"/>
  <c r="W37" i="15"/>
  <c r="W59" i="15"/>
  <c r="W60" i="15"/>
  <c r="W61" i="15"/>
  <c r="W62" i="15"/>
  <c r="W71" i="15"/>
  <c r="W78" i="15"/>
  <c r="W30" i="15"/>
  <c r="W31" i="15"/>
  <c r="W54" i="15"/>
  <c r="W55" i="15"/>
  <c r="W22" i="15"/>
  <c r="O25" i="15"/>
  <c r="L97" i="1" s="1"/>
  <c r="L29" i="15"/>
  <c r="I93" i="1" s="1"/>
  <c r="T29" i="15"/>
  <c r="Q93" i="1" s="1"/>
  <c r="P29" i="15"/>
  <c r="M93" i="1" s="1"/>
  <c r="M29" i="15"/>
  <c r="J93" i="1" s="1"/>
  <c r="U29" i="15"/>
  <c r="R93" i="1" s="1"/>
  <c r="Q29" i="15"/>
  <c r="N93" i="1" s="1"/>
  <c r="W53" i="15"/>
  <c r="W63" i="15"/>
  <c r="W64" i="15"/>
  <c r="N29" i="15"/>
  <c r="K93" i="1" s="1"/>
  <c r="V29" i="15"/>
  <c r="S93" i="1" s="1"/>
  <c r="W41" i="15"/>
  <c r="W42" i="15"/>
  <c r="W43" i="15"/>
  <c r="W67" i="15"/>
  <c r="W68" i="15"/>
  <c r="W69" i="15"/>
  <c r="W70" i="15"/>
  <c r="W74" i="15"/>
  <c r="W75" i="15"/>
  <c r="W77" i="15"/>
  <c r="W49" i="15"/>
  <c r="W50" i="15"/>
  <c r="W56" i="15"/>
  <c r="W27" i="15"/>
  <c r="W28" i="15"/>
  <c r="K29" i="15"/>
  <c r="H93" i="1" s="1"/>
  <c r="W21" i="15"/>
  <c r="O29" i="15"/>
  <c r="L93" i="1" s="1"/>
  <c r="W40" i="15"/>
  <c r="W52" i="15"/>
  <c r="W58" i="15"/>
  <c r="W66" i="15"/>
  <c r="W26" i="15"/>
  <c r="W44" i="15"/>
  <c r="W35" i="15"/>
  <c r="W57" i="15"/>
  <c r="L34" i="10"/>
  <c r="L33" i="10" s="1"/>
  <c r="T34" i="10"/>
  <c r="T33" i="10" s="1"/>
  <c r="O34" i="10"/>
  <c r="O33" i="10" s="1"/>
  <c r="L18" i="10"/>
  <c r="T18" i="10"/>
  <c r="P24" i="10"/>
  <c r="M139" i="1" s="1"/>
  <c r="N18" i="10"/>
  <c r="V18" i="10"/>
  <c r="K34" i="10"/>
  <c r="K33" i="10" s="1"/>
  <c r="S34" i="10"/>
  <c r="S33" i="10" s="1"/>
  <c r="W35" i="10"/>
  <c r="W37" i="10"/>
  <c r="W38" i="10"/>
  <c r="W36" i="10"/>
  <c r="W39" i="10"/>
  <c r="W40" i="10"/>
  <c r="K24" i="10"/>
  <c r="H139" i="1" s="1"/>
  <c r="W27" i="10"/>
  <c r="W29" i="10"/>
  <c r="W31" i="10"/>
  <c r="W21" i="10"/>
  <c r="W26" i="10"/>
  <c r="W28" i="10"/>
  <c r="W20" i="10"/>
  <c r="W22" i="10"/>
  <c r="W23" i="10"/>
  <c r="W25" i="10"/>
  <c r="W30" i="10"/>
  <c r="W34" i="13"/>
  <c r="W36" i="13"/>
  <c r="W42" i="13"/>
  <c r="W48" i="13"/>
  <c r="W49" i="13"/>
  <c r="W53" i="13"/>
  <c r="W54" i="13"/>
  <c r="W56" i="13"/>
  <c r="W35" i="13"/>
  <c r="W47" i="13"/>
  <c r="W44" i="13"/>
  <c r="W37" i="13"/>
  <c r="W45" i="13"/>
  <c r="W46" i="13"/>
  <c r="W50" i="13"/>
  <c r="W51" i="13"/>
  <c r="W55" i="13"/>
  <c r="W38" i="13"/>
  <c r="W52" i="13"/>
  <c r="W39" i="13"/>
  <c r="W41" i="13"/>
  <c r="W40" i="13"/>
  <c r="K21" i="13"/>
  <c r="W22" i="13"/>
  <c r="L25" i="13"/>
  <c r="K18" i="13"/>
  <c r="H111" i="1" s="1"/>
  <c r="W32" i="11"/>
  <c r="W31" i="11"/>
  <c r="W33" i="11"/>
  <c r="Q25" i="11"/>
  <c r="K154" i="1" s="1"/>
  <c r="V25" i="11"/>
  <c r="P154" i="1" s="1"/>
  <c r="O21" i="11"/>
  <c r="I158" i="1" s="1"/>
  <c r="L21" i="11"/>
  <c r="T21" i="11"/>
  <c r="N158" i="1" s="1"/>
  <c r="T25" i="11"/>
  <c r="N154" i="1" s="1"/>
  <c r="M21" i="11"/>
  <c r="U21" i="11"/>
  <c r="O158" i="1" s="1"/>
  <c r="W35" i="11"/>
  <c r="W42" i="11"/>
  <c r="Q21" i="11"/>
  <c r="K158" i="1" s="1"/>
  <c r="P25" i="11"/>
  <c r="J154" i="1" s="1"/>
  <c r="N21" i="11"/>
  <c r="H158" i="1" s="1"/>
  <c r="V21" i="11"/>
  <c r="P158" i="1" s="1"/>
  <c r="R21" i="11"/>
  <c r="L158" i="1" s="1"/>
  <c r="M25" i="11"/>
  <c r="U25" i="11"/>
  <c r="O154" i="1" s="1"/>
  <c r="K25" i="11"/>
  <c r="W27" i="11"/>
  <c r="K55" i="4"/>
  <c r="H36" i="1" s="1"/>
  <c r="W57" i="4"/>
  <c r="W59" i="4"/>
  <c r="W27" i="4"/>
  <c r="W36" i="4"/>
  <c r="K47" i="4"/>
  <c r="H34" i="1" s="1"/>
  <c r="W49" i="4"/>
  <c r="W51" i="4"/>
  <c r="W69" i="4"/>
  <c r="K74" i="4"/>
  <c r="K65" i="4" s="1"/>
  <c r="W30" i="4"/>
  <c r="W48" i="4"/>
  <c r="W62" i="4"/>
  <c r="W34" i="4"/>
  <c r="W44" i="4"/>
  <c r="W54" i="4"/>
  <c r="W73" i="4"/>
  <c r="W37" i="4"/>
  <c r="W71" i="4"/>
  <c r="L20" i="12"/>
  <c r="T20" i="12"/>
  <c r="W53" i="11"/>
  <c r="W54" i="11"/>
  <c r="W55" i="11"/>
  <c r="W56" i="11"/>
  <c r="P21" i="11"/>
  <c r="J158" i="1" s="1"/>
  <c r="O25" i="11"/>
  <c r="W44" i="11"/>
  <c r="W60" i="11"/>
  <c r="W41" i="11"/>
  <c r="W43" i="11"/>
  <c r="W20" i="11"/>
  <c r="W24" i="11"/>
  <c r="W47" i="11"/>
  <c r="W48" i="11"/>
  <c r="W50" i="11"/>
  <c r="W58" i="11"/>
  <c r="W22" i="11"/>
  <c r="W23" i="11"/>
  <c r="S21" i="11"/>
  <c r="R25" i="11"/>
  <c r="L154" i="1" s="1"/>
  <c r="W36" i="11"/>
  <c r="W57" i="11"/>
  <c r="W26" i="11"/>
  <c r="W39" i="11"/>
  <c r="W40" i="11"/>
  <c r="W49" i="11"/>
  <c r="W51" i="11"/>
  <c r="Q164" i="1" s="1"/>
  <c r="T164" i="1" s="1"/>
  <c r="Q20" i="12"/>
  <c r="P20" i="12"/>
  <c r="R20" i="12"/>
  <c r="S20" i="12"/>
  <c r="K20" i="12"/>
  <c r="W23" i="12"/>
  <c r="W22" i="12"/>
  <c r="W21" i="12"/>
  <c r="K21" i="11"/>
  <c r="L25" i="11"/>
  <c r="W46" i="11"/>
  <c r="W19" i="11"/>
  <c r="W19" i="10"/>
  <c r="W32" i="10"/>
  <c r="R15" i="4"/>
  <c r="O8" i="1" s="1"/>
  <c r="R11" i="4"/>
  <c r="R28" i="4" s="1"/>
  <c r="R25" i="4" s="1"/>
  <c r="R23" i="4" s="1"/>
  <c r="L15" i="4"/>
  <c r="I8" i="1" s="1"/>
  <c r="T11" i="4"/>
  <c r="T28" i="4" s="1"/>
  <c r="T25" i="4" s="1"/>
  <c r="T15" i="4"/>
  <c r="Q8" i="1" s="1"/>
  <c r="M11" i="4"/>
  <c r="M28" i="4" s="1"/>
  <c r="M15" i="4"/>
  <c r="J8" i="1" s="1"/>
  <c r="O74" i="4"/>
  <c r="O65" i="4" s="1"/>
  <c r="L37" i="1" s="1"/>
  <c r="K31" i="4"/>
  <c r="L47" i="4"/>
  <c r="I34" i="1" s="1"/>
  <c r="W32" i="4"/>
  <c r="W24" i="4"/>
  <c r="L35" i="4"/>
  <c r="W56" i="4"/>
  <c r="O15" i="4"/>
  <c r="L8" i="1" s="1"/>
  <c r="K25" i="4"/>
  <c r="H16" i="1" s="1"/>
  <c r="P15" i="4"/>
  <c r="M8" i="1" s="1"/>
  <c r="K15" i="12" l="1"/>
  <c r="Q103" i="1"/>
  <c r="R48" i="15"/>
  <c r="O103" i="1" s="1"/>
  <c r="O104" i="1" s="1"/>
  <c r="I103" i="1"/>
  <c r="I104" i="1" s="1"/>
  <c r="V48" i="15"/>
  <c r="S103" i="1" s="1"/>
  <c r="S104" i="1" s="1"/>
  <c r="J103" i="1"/>
  <c r="K48" i="15"/>
  <c r="H103" i="1" s="1"/>
  <c r="H104" i="1" s="1"/>
  <c r="P103" i="1"/>
  <c r="K18" i="15"/>
  <c r="R172" i="1"/>
  <c r="H20" i="1"/>
  <c r="Q16" i="1"/>
  <c r="Q20" i="1" s="1"/>
  <c r="Q29" i="1" s="1"/>
  <c r="T23" i="4"/>
  <c r="T22" i="4" s="1"/>
  <c r="I16" i="1"/>
  <c r="I20" i="1" s="1"/>
  <c r="L23" i="4"/>
  <c r="L22" i="4" s="1"/>
  <c r="K125" i="1"/>
  <c r="Q125" i="1"/>
  <c r="K23" i="4"/>
  <c r="M98" i="1"/>
  <c r="K98" i="1"/>
  <c r="P104" i="1"/>
  <c r="S167" i="1"/>
  <c r="R167" i="1"/>
  <c r="U30" i="11"/>
  <c r="O161" i="1" s="1"/>
  <c r="N30" i="11"/>
  <c r="I125" i="1"/>
  <c r="S125" i="1"/>
  <c r="T31" i="13"/>
  <c r="T30" i="13" s="1"/>
  <c r="P125" i="1"/>
  <c r="V17" i="13"/>
  <c r="P17" i="13"/>
  <c r="L31" i="13"/>
  <c r="L30" i="13" s="1"/>
  <c r="Q31" i="13"/>
  <c r="Q30" i="13" s="1"/>
  <c r="U31" i="13"/>
  <c r="U30" i="13" s="1"/>
  <c r="S31" i="13"/>
  <c r="S30" i="13" s="1"/>
  <c r="J125" i="1"/>
  <c r="R31" i="13"/>
  <c r="R30" i="13" s="1"/>
  <c r="O125" i="1"/>
  <c r="N125" i="1"/>
  <c r="T113" i="1"/>
  <c r="R125" i="1"/>
  <c r="K29" i="11"/>
  <c r="H172" i="1"/>
  <c r="V30" i="11"/>
  <c r="P161" i="1" s="1"/>
  <c r="P166" i="1" s="1"/>
  <c r="L103" i="1"/>
  <c r="L104" i="1" s="1"/>
  <c r="N17" i="11"/>
  <c r="H125" i="1"/>
  <c r="M125" i="1"/>
  <c r="R98" i="1"/>
  <c r="K17" i="15"/>
  <c r="S17" i="13"/>
  <c r="P17" i="15"/>
  <c r="L98" i="1"/>
  <c r="Q172" i="1"/>
  <c r="Q104" i="1"/>
  <c r="M29" i="11"/>
  <c r="S172" i="1"/>
  <c r="N103" i="1"/>
  <c r="N104" i="1" s="1"/>
  <c r="T117" i="1"/>
  <c r="J172" i="1"/>
  <c r="L17" i="13"/>
  <c r="Q98" i="1"/>
  <c r="R30" i="11"/>
  <c r="L161" i="1" s="1"/>
  <c r="L166" i="1" s="1"/>
  <c r="M103" i="1"/>
  <c r="M104" i="1" s="1"/>
  <c r="I98" i="1"/>
  <c r="N11" i="4"/>
  <c r="Q30" i="11"/>
  <c r="Q29" i="11" s="1"/>
  <c r="N98" i="1"/>
  <c r="W38" i="15"/>
  <c r="O17" i="13"/>
  <c r="R103" i="1"/>
  <c r="R104" i="1" s="1"/>
  <c r="K31" i="13"/>
  <c r="K30" i="13" s="1"/>
  <c r="N10" i="10"/>
  <c r="Q120" i="1"/>
  <c r="P172" i="1"/>
  <c r="N31" i="13"/>
  <c r="N30" i="13" s="1"/>
  <c r="T30" i="11"/>
  <c r="N161" i="1" s="1"/>
  <c r="N166" i="1" s="1"/>
  <c r="N11" i="16"/>
  <c r="P31" i="13"/>
  <c r="P30" i="13" s="1"/>
  <c r="I143" i="1"/>
  <c r="J98" i="1"/>
  <c r="V31" i="13"/>
  <c r="V30" i="13" s="1"/>
  <c r="I115" i="1"/>
  <c r="I120" i="1" s="1"/>
  <c r="S30" i="11"/>
  <c r="S29" i="11" s="1"/>
  <c r="K172" i="1"/>
  <c r="L159" i="1"/>
  <c r="I172" i="1"/>
  <c r="Q17" i="13"/>
  <c r="L125" i="1"/>
  <c r="T22" i="1"/>
  <c r="T36" i="1"/>
  <c r="O98" i="1"/>
  <c r="N172" i="1"/>
  <c r="N15" i="4"/>
  <c r="T101" i="1"/>
  <c r="L29" i="11"/>
  <c r="Q143" i="1"/>
  <c r="N10" i="11"/>
  <c r="N17" i="13"/>
  <c r="T171" i="1"/>
  <c r="N10" i="13"/>
  <c r="S143" i="1"/>
  <c r="S98" i="1"/>
  <c r="M30" i="13"/>
  <c r="J104" i="1"/>
  <c r="O172" i="1"/>
  <c r="N10" i="12"/>
  <c r="N159" i="1"/>
  <c r="W25" i="13"/>
  <c r="K17" i="10"/>
  <c r="P98" i="1"/>
  <c r="N120" i="1"/>
  <c r="K120" i="1"/>
  <c r="J120" i="1"/>
  <c r="K143" i="1"/>
  <c r="T114" i="1"/>
  <c r="W29" i="16"/>
  <c r="T123" i="1"/>
  <c r="M17" i="13"/>
  <c r="T34" i="1"/>
  <c r="U17" i="15"/>
  <c r="H159" i="1"/>
  <c r="R143" i="1"/>
  <c r="R144" i="1" s="1"/>
  <c r="W76" i="15"/>
  <c r="T27" i="1"/>
  <c r="W74" i="4"/>
  <c r="K159" i="1"/>
  <c r="W33" i="13"/>
  <c r="M17" i="10"/>
  <c r="W38" i="11"/>
  <c r="Q163" i="1" s="1"/>
  <c r="T163" i="1" s="1"/>
  <c r="O31" i="13"/>
  <c r="O30" i="13" s="1"/>
  <c r="W21" i="16"/>
  <c r="S120" i="1"/>
  <c r="L172" i="1"/>
  <c r="R120" i="1"/>
  <c r="W52" i="11"/>
  <c r="Q165" i="1" s="1"/>
  <c r="T165" i="1" s="1"/>
  <c r="W21" i="13"/>
  <c r="P143" i="1"/>
  <c r="P144" i="1" s="1"/>
  <c r="W34" i="10"/>
  <c r="T17" i="13"/>
  <c r="U17" i="13"/>
  <c r="W65" i="4"/>
  <c r="H37" i="1"/>
  <c r="T37" i="1" s="1"/>
  <c r="I162" i="1"/>
  <c r="O30" i="11"/>
  <c r="O11" i="4"/>
  <c r="O28" i="4" s="1"/>
  <c r="O25" i="4" s="1"/>
  <c r="O11" i="16"/>
  <c r="O10" i="13"/>
  <c r="O10" i="11"/>
  <c r="O10" i="15"/>
  <c r="O10" i="10"/>
  <c r="O10" i="12"/>
  <c r="U10" i="15"/>
  <c r="U10" i="12"/>
  <c r="U11" i="16"/>
  <c r="U10" i="10"/>
  <c r="U10" i="13"/>
  <c r="U10" i="11"/>
  <c r="S10" i="11"/>
  <c r="S10" i="12"/>
  <c r="S11" i="16"/>
  <c r="S10" i="10"/>
  <c r="S10" i="13"/>
  <c r="S10" i="15"/>
  <c r="W43" i="13"/>
  <c r="R20" i="4"/>
  <c r="R11" i="12"/>
  <c r="R12" i="16"/>
  <c r="R11" i="10"/>
  <c r="R11" i="13"/>
  <c r="R11" i="15"/>
  <c r="R11" i="11"/>
  <c r="R43" i="4"/>
  <c r="M172" i="1"/>
  <c r="P11" i="4"/>
  <c r="P28" i="4" s="1"/>
  <c r="P25" i="4" s="1"/>
  <c r="P11" i="16"/>
  <c r="P10" i="10"/>
  <c r="P10" i="11"/>
  <c r="P10" i="15"/>
  <c r="P10" i="13"/>
  <c r="P10" i="12"/>
  <c r="T124" i="1"/>
  <c r="T20" i="4"/>
  <c r="T12" i="16"/>
  <c r="T11" i="11"/>
  <c r="T11" i="15"/>
  <c r="T11" i="10"/>
  <c r="T11" i="13"/>
  <c r="T11" i="12"/>
  <c r="T43" i="4"/>
  <c r="R18" i="4"/>
  <c r="R15" i="13"/>
  <c r="R15" i="12"/>
  <c r="R15" i="15"/>
  <c r="R15" i="10"/>
  <c r="R15" i="11"/>
  <c r="R16" i="16"/>
  <c r="S17" i="11"/>
  <c r="M158" i="1"/>
  <c r="M159" i="1" s="1"/>
  <c r="P120" i="1"/>
  <c r="Q135" i="1"/>
  <c r="I135" i="1"/>
  <c r="M120" i="1"/>
  <c r="M19" i="16"/>
  <c r="W19" i="16" s="1"/>
  <c r="O143" i="1"/>
  <c r="T25" i="1"/>
  <c r="K11" i="12"/>
  <c r="K11" i="11"/>
  <c r="K12" i="16"/>
  <c r="K11" i="13"/>
  <c r="K11" i="15"/>
  <c r="K20" i="4"/>
  <c r="K11" i="10"/>
  <c r="K43" i="4"/>
  <c r="N143" i="1"/>
  <c r="W34" i="11"/>
  <c r="Q162" i="1" s="1"/>
  <c r="J162" i="1"/>
  <c r="L10" i="15"/>
  <c r="L11" i="16"/>
  <c r="L10" i="10"/>
  <c r="L10" i="11"/>
  <c r="L10" i="13"/>
  <c r="L10" i="12"/>
  <c r="L143" i="1"/>
  <c r="J159" i="1"/>
  <c r="R22" i="4"/>
  <c r="O16" i="1"/>
  <c r="O20" i="1" s="1"/>
  <c r="O29" i="1" s="1"/>
  <c r="O18" i="4"/>
  <c r="O15" i="11"/>
  <c r="O16" i="16"/>
  <c r="O15" i="13"/>
  <c r="O15" i="12"/>
  <c r="O15" i="15"/>
  <c r="O15" i="10"/>
  <c r="K135" i="1"/>
  <c r="V11" i="4"/>
  <c r="V28" i="4" s="1"/>
  <c r="V25" i="4" s="1"/>
  <c r="V10" i="12"/>
  <c r="V11" i="16"/>
  <c r="V10" i="10"/>
  <c r="V10" i="13"/>
  <c r="V10" i="11"/>
  <c r="V10" i="15"/>
  <c r="V17" i="15"/>
  <c r="P18" i="4"/>
  <c r="P16" i="16"/>
  <c r="P15" i="15"/>
  <c r="P15" i="10"/>
  <c r="P15" i="13"/>
  <c r="P15" i="11"/>
  <c r="P15" i="12"/>
  <c r="W10" i="4"/>
  <c r="W35" i="4"/>
  <c r="T15" i="1"/>
  <c r="T118" i="1"/>
  <c r="M143" i="1"/>
  <c r="R16" i="1"/>
  <c r="R20" i="1" s="1"/>
  <c r="R29" i="1" s="1"/>
  <c r="Q15" i="4"/>
  <c r="N8" i="1" s="1"/>
  <c r="Q11" i="16"/>
  <c r="Q10" i="10"/>
  <c r="Q10" i="13"/>
  <c r="Q10" i="15"/>
  <c r="Q10" i="12"/>
  <c r="Q11" i="4"/>
  <c r="Q28" i="4" s="1"/>
  <c r="Q25" i="4" s="1"/>
  <c r="Q23" i="4" s="1"/>
  <c r="Q22" i="4" s="1"/>
  <c r="Q10" i="11"/>
  <c r="J161" i="1"/>
  <c r="P29" i="11"/>
  <c r="W55" i="4"/>
  <c r="T93" i="1"/>
  <c r="T23" i="1"/>
  <c r="V15" i="4"/>
  <c r="S8" i="1" s="1"/>
  <c r="M18" i="4"/>
  <c r="M15" i="15"/>
  <c r="M15" i="10"/>
  <c r="M16" i="16"/>
  <c r="M15" i="13"/>
  <c r="M15" i="12"/>
  <c r="M15" i="11"/>
  <c r="W31" i="4"/>
  <c r="M20" i="4"/>
  <c r="M12" i="16"/>
  <c r="M11" i="10"/>
  <c r="M11" i="13"/>
  <c r="M11" i="11"/>
  <c r="M11" i="15"/>
  <c r="M11" i="12"/>
  <c r="M43" i="4"/>
  <c r="W20" i="12"/>
  <c r="T97" i="1"/>
  <c r="H161" i="1"/>
  <c r="H166" i="1" s="1"/>
  <c r="N29" i="11"/>
  <c r="T116" i="1"/>
  <c r="H119" i="1"/>
  <c r="H120" i="1" s="1"/>
  <c r="M10" i="15"/>
  <c r="M10" i="12"/>
  <c r="M11" i="16"/>
  <c r="M10" i="10"/>
  <c r="M10" i="13"/>
  <c r="M10" i="11"/>
  <c r="T139" i="1"/>
  <c r="M22" i="4"/>
  <c r="J16" i="1"/>
  <c r="J20" i="1" s="1"/>
  <c r="T10" i="15"/>
  <c r="T11" i="16"/>
  <c r="T10" i="10"/>
  <c r="T10" i="13"/>
  <c r="T10" i="12"/>
  <c r="T10" i="11"/>
  <c r="H89" i="1"/>
  <c r="L135" i="1"/>
  <c r="J28" i="1"/>
  <c r="T28" i="1" s="1"/>
  <c r="S20" i="4"/>
  <c r="S11" i="12"/>
  <c r="S12" i="16"/>
  <c r="S11" i="10"/>
  <c r="S11" i="13"/>
  <c r="S11" i="11"/>
  <c r="S11" i="15"/>
  <c r="S43" i="4"/>
  <c r="M135" i="1"/>
  <c r="T18" i="4"/>
  <c r="T15" i="15"/>
  <c r="T15" i="10"/>
  <c r="T15" i="11"/>
  <c r="T16" i="16"/>
  <c r="T15" i="12"/>
  <c r="T15" i="13"/>
  <c r="O120" i="1"/>
  <c r="L18" i="4"/>
  <c r="L15" i="15"/>
  <c r="L15" i="10"/>
  <c r="L15" i="11"/>
  <c r="L16" i="16"/>
  <c r="L15" i="13"/>
  <c r="L15" i="12"/>
  <c r="U11" i="4"/>
  <c r="U28" i="4" s="1"/>
  <c r="U25" i="4" s="1"/>
  <c r="U23" i="4" s="1"/>
  <c r="U22" i="4" s="1"/>
  <c r="L20" i="4"/>
  <c r="L12" i="16"/>
  <c r="L11" i="11"/>
  <c r="L11" i="15"/>
  <c r="L11" i="13"/>
  <c r="L11" i="12"/>
  <c r="L11" i="10"/>
  <c r="L43" i="4"/>
  <c r="T17" i="11"/>
  <c r="O17" i="11"/>
  <c r="I154" i="1"/>
  <c r="I159" i="1" s="1"/>
  <c r="U15" i="4"/>
  <c r="R8" i="1" s="1"/>
  <c r="S15" i="4"/>
  <c r="P8" i="1" s="1"/>
  <c r="O159" i="1"/>
  <c r="S135" i="1"/>
  <c r="P159" i="1"/>
  <c r="O135" i="1"/>
  <c r="N135" i="1"/>
  <c r="S22" i="4"/>
  <c r="P16" i="1"/>
  <c r="P20" i="1" s="1"/>
  <c r="P29" i="1" s="1"/>
  <c r="R10" i="13"/>
  <c r="R10" i="11"/>
  <c r="R10" i="15"/>
  <c r="R10" i="12"/>
  <c r="R11" i="16"/>
  <c r="R10" i="10"/>
  <c r="K18" i="4"/>
  <c r="K15" i="10"/>
  <c r="K16" i="16"/>
  <c r="K15" i="13"/>
  <c r="K15" i="15"/>
  <c r="K15" i="11"/>
  <c r="H24" i="1"/>
  <c r="T24" i="1" s="1"/>
  <c r="T21" i="1"/>
  <c r="L111" i="1"/>
  <c r="L120" i="1" s="1"/>
  <c r="R17" i="13"/>
  <c r="U6" i="18"/>
  <c r="U3" i="18"/>
  <c r="W25" i="16"/>
  <c r="S17" i="15"/>
  <c r="O17" i="15"/>
  <c r="N17" i="15"/>
  <c r="L17" i="15"/>
  <c r="W25" i="15"/>
  <c r="W39" i="15"/>
  <c r="M17" i="15"/>
  <c r="T17" i="15"/>
  <c r="W65" i="15"/>
  <c r="R17" i="15"/>
  <c r="Q17" i="15"/>
  <c r="W20" i="15"/>
  <c r="W29" i="15"/>
  <c r="W34" i="15"/>
  <c r="W24" i="10"/>
  <c r="K17" i="13"/>
  <c r="W18" i="13"/>
  <c r="M17" i="11"/>
  <c r="V17" i="11"/>
  <c r="U17" i="11"/>
  <c r="Q17" i="11"/>
  <c r="W21" i="11"/>
  <c r="Q158" i="1" s="1"/>
  <c r="P17" i="11"/>
  <c r="R17" i="11"/>
  <c r="W37" i="11"/>
  <c r="W47" i="4"/>
  <c r="L17" i="11"/>
  <c r="W25" i="11"/>
  <c r="Q154" i="1" s="1"/>
  <c r="W18" i="10"/>
  <c r="S126" i="1" l="1"/>
  <c r="N15" i="10"/>
  <c r="K8" i="1"/>
  <c r="T8" i="1" s="1"/>
  <c r="I126" i="1"/>
  <c r="O126" i="1"/>
  <c r="S16" i="1"/>
  <c r="S20" i="1" s="1"/>
  <c r="S29" i="1" s="1"/>
  <c r="V23" i="4"/>
  <c r="V22" i="4" s="1"/>
  <c r="L16" i="1"/>
  <c r="L20" i="1" s="1"/>
  <c r="L29" i="1" s="1"/>
  <c r="O23" i="4"/>
  <c r="O22" i="4" s="1"/>
  <c r="K126" i="1"/>
  <c r="M16" i="1"/>
  <c r="M20" i="1" s="1"/>
  <c r="M29" i="1" s="1"/>
  <c r="P23" i="4"/>
  <c r="P22" i="4" s="1"/>
  <c r="Q126" i="1"/>
  <c r="N16" i="1"/>
  <c r="N20" i="1" s="1"/>
  <c r="N29" i="1" s="1"/>
  <c r="K161" i="1"/>
  <c r="K166" i="1" s="1"/>
  <c r="K167" i="1" s="1"/>
  <c r="N11" i="12"/>
  <c r="N28" i="4"/>
  <c r="P105" i="1"/>
  <c r="M105" i="1"/>
  <c r="S105" i="1"/>
  <c r="W18" i="15"/>
  <c r="L105" i="1"/>
  <c r="M161" i="1"/>
  <c r="M166" i="1" s="1"/>
  <c r="M167" i="1" s="1"/>
  <c r="U29" i="11"/>
  <c r="V29" i="11"/>
  <c r="L167" i="1"/>
  <c r="R126" i="1"/>
  <c r="P126" i="1"/>
  <c r="T115" i="1"/>
  <c r="M126" i="1"/>
  <c r="J126" i="1"/>
  <c r="S17" i="10"/>
  <c r="L17" i="10"/>
  <c r="U17" i="10"/>
  <c r="N144" i="1"/>
  <c r="N43" i="4"/>
  <c r="N126" i="1"/>
  <c r="Q144" i="1"/>
  <c r="N15" i="15"/>
  <c r="H167" i="1"/>
  <c r="J143" i="1"/>
  <c r="J144" i="1" s="1"/>
  <c r="O105" i="1"/>
  <c r="R29" i="11"/>
  <c r="N16" i="16"/>
  <c r="N11" i="15"/>
  <c r="K144" i="1"/>
  <c r="N15" i="11"/>
  <c r="N20" i="4"/>
  <c r="R105" i="1"/>
  <c r="T125" i="1"/>
  <c r="J105" i="1"/>
  <c r="N105" i="1"/>
  <c r="Q105" i="1"/>
  <c r="I105" i="1"/>
  <c r="N15" i="12"/>
  <c r="N11" i="13"/>
  <c r="N15" i="13"/>
  <c r="T29" i="11"/>
  <c r="N11" i="10"/>
  <c r="N18" i="4"/>
  <c r="N11" i="11"/>
  <c r="N12" i="16"/>
  <c r="W30" i="11"/>
  <c r="Q161" i="1" s="1"/>
  <c r="Q166" i="1" s="1"/>
  <c r="O17" i="10"/>
  <c r="K17" i="4"/>
  <c r="H13" i="1" s="1"/>
  <c r="L144" i="1"/>
  <c r="S144" i="1"/>
  <c r="P17" i="10"/>
  <c r="L126" i="1"/>
  <c r="W31" i="13"/>
  <c r="V17" i="10"/>
  <c r="T17" i="4"/>
  <c r="Q13" i="1" s="1"/>
  <c r="N17" i="10"/>
  <c r="T17" i="10"/>
  <c r="T172" i="1"/>
  <c r="M144" i="1"/>
  <c r="W15" i="4"/>
  <c r="N167" i="1"/>
  <c r="R17" i="10"/>
  <c r="H143" i="1"/>
  <c r="H144" i="1" s="1"/>
  <c r="O144" i="1"/>
  <c r="J166" i="1"/>
  <c r="J167" i="1" s="1"/>
  <c r="W10" i="13"/>
  <c r="W11" i="4"/>
  <c r="W13" i="4" s="1"/>
  <c r="T158" i="1"/>
  <c r="J29" i="1"/>
  <c r="H126" i="1"/>
  <c r="T120" i="1"/>
  <c r="Q17" i="10"/>
  <c r="U18" i="4"/>
  <c r="U15" i="15"/>
  <c r="U15" i="10"/>
  <c r="U16" i="16"/>
  <c r="U15" i="13"/>
  <c r="U15" i="12"/>
  <c r="U15" i="11"/>
  <c r="Q18" i="4"/>
  <c r="Q16" i="16"/>
  <c r="Q15" i="13"/>
  <c r="Q15" i="12"/>
  <c r="Q15" i="15"/>
  <c r="Q15" i="10"/>
  <c r="Q15" i="11"/>
  <c r="T119" i="1"/>
  <c r="W10" i="12"/>
  <c r="W33" i="10"/>
  <c r="I29" i="1"/>
  <c r="L17" i="4"/>
  <c r="I13" i="1" s="1"/>
  <c r="H98" i="1"/>
  <c r="T89" i="1"/>
  <c r="K103" i="1"/>
  <c r="W48" i="15"/>
  <c r="W10" i="10"/>
  <c r="K42" i="4"/>
  <c r="H33" i="1"/>
  <c r="K41" i="4"/>
  <c r="T154" i="1"/>
  <c r="R41" i="4"/>
  <c r="R42" i="4"/>
  <c r="O33" i="1"/>
  <c r="I161" i="1"/>
  <c r="I166" i="1" s="1"/>
  <c r="I167" i="1" s="1"/>
  <c r="O29" i="11"/>
  <c r="I144" i="1"/>
  <c r="T135" i="1"/>
  <c r="L42" i="4"/>
  <c r="L41" i="4"/>
  <c r="I33" i="1"/>
  <c r="U20" i="4"/>
  <c r="U12" i="16"/>
  <c r="U11" i="10"/>
  <c r="U11" i="13"/>
  <c r="U11" i="11"/>
  <c r="U11" i="15"/>
  <c r="U11" i="12"/>
  <c r="U43" i="4"/>
  <c r="W11" i="16"/>
  <c r="R17" i="4"/>
  <c r="O13" i="1" s="1"/>
  <c r="T162" i="1"/>
  <c r="H29" i="1"/>
  <c r="Q20" i="4"/>
  <c r="Q11" i="15"/>
  <c r="Q12" i="16"/>
  <c r="Q11" i="10"/>
  <c r="Q11" i="13"/>
  <c r="Q11" i="12"/>
  <c r="Q43" i="4"/>
  <c r="Q11" i="11"/>
  <c r="W10" i="15"/>
  <c r="T42" i="4"/>
  <c r="Q33" i="1"/>
  <c r="T41" i="4"/>
  <c r="P20" i="4"/>
  <c r="P17" i="4" s="1"/>
  <c r="M13" i="1" s="1"/>
  <c r="P11" i="11"/>
  <c r="P11" i="15"/>
  <c r="P11" i="12"/>
  <c r="P12" i="16"/>
  <c r="P11" i="10"/>
  <c r="P43" i="4"/>
  <c r="P11" i="13"/>
  <c r="W10" i="11"/>
  <c r="O20" i="4"/>
  <c r="O11" i="11"/>
  <c r="O11" i="12"/>
  <c r="O12" i="16"/>
  <c r="O11" i="15"/>
  <c r="O11" i="10"/>
  <c r="O43" i="4"/>
  <c r="O11" i="13"/>
  <c r="M17" i="4"/>
  <c r="J13" i="1" s="1"/>
  <c r="N42" i="4"/>
  <c r="K33" i="1"/>
  <c r="N41" i="4"/>
  <c r="V20" i="4"/>
  <c r="V11" i="10"/>
  <c r="V11" i="13"/>
  <c r="V11" i="15"/>
  <c r="V11" i="12"/>
  <c r="V12" i="16"/>
  <c r="V11" i="11"/>
  <c r="V43" i="4"/>
  <c r="P167" i="1"/>
  <c r="S18" i="4"/>
  <c r="S17" i="4" s="1"/>
  <c r="P13" i="1" s="1"/>
  <c r="S15" i="11"/>
  <c r="S16" i="16"/>
  <c r="S15" i="10"/>
  <c r="S15" i="15"/>
  <c r="S15" i="12"/>
  <c r="S15" i="13"/>
  <c r="S41" i="4"/>
  <c r="S42" i="4"/>
  <c r="P33" i="1"/>
  <c r="M42" i="4"/>
  <c r="M41" i="4"/>
  <c r="J33" i="1"/>
  <c r="V18" i="4"/>
  <c r="V15" i="11"/>
  <c r="V16" i="16"/>
  <c r="V15" i="13"/>
  <c r="V15" i="12"/>
  <c r="V15" i="10"/>
  <c r="V15" i="15"/>
  <c r="O166" i="1"/>
  <c r="O167" i="1" s="1"/>
  <c r="W17" i="13"/>
  <c r="T111" i="1"/>
  <c r="W51" i="15"/>
  <c r="W17" i="15"/>
  <c r="W30" i="13"/>
  <c r="W18" i="11"/>
  <c r="Q150" i="1" s="1"/>
  <c r="T150" i="1" s="1"/>
  <c r="K17" i="11"/>
  <c r="W17" i="11" s="1"/>
  <c r="K22" i="4"/>
  <c r="N17" i="4" l="1"/>
  <c r="K13" i="1" s="1"/>
  <c r="N25" i="4"/>
  <c r="W28" i="4"/>
  <c r="W29" i="11"/>
  <c r="T126" i="1"/>
  <c r="T143" i="1"/>
  <c r="W17" i="10"/>
  <c r="T144" i="1"/>
  <c r="T161" i="1"/>
  <c r="V17" i="4"/>
  <c r="S13" i="1" s="1"/>
  <c r="W12" i="4"/>
  <c r="W15" i="15"/>
  <c r="W16" i="16"/>
  <c r="W11" i="12"/>
  <c r="W13" i="12" s="1"/>
  <c r="W15" i="11"/>
  <c r="W15" i="10"/>
  <c r="W20" i="4"/>
  <c r="W11" i="13"/>
  <c r="W13" i="13" s="1"/>
  <c r="W11" i="11"/>
  <c r="W13" i="11" s="1"/>
  <c r="W15" i="12"/>
  <c r="W12" i="16"/>
  <c r="W14" i="16" s="1"/>
  <c r="W15" i="13"/>
  <c r="W11" i="15"/>
  <c r="W13" i="15" s="1"/>
  <c r="J32" i="1"/>
  <c r="J38" i="1" s="1"/>
  <c r="J39" i="1" s="1"/>
  <c r="J40" i="1" s="1"/>
  <c r="M40" i="4"/>
  <c r="V42" i="4"/>
  <c r="S33" i="1"/>
  <c r="V41" i="4"/>
  <c r="W11" i="10"/>
  <c r="W13" i="10" s="1"/>
  <c r="T40" i="4"/>
  <c r="Q32" i="1"/>
  <c r="Q38" i="1" s="1"/>
  <c r="Q39" i="1" s="1"/>
  <c r="Q40" i="1" s="1"/>
  <c r="O17" i="4"/>
  <c r="L13" i="1" s="1"/>
  <c r="H32" i="1"/>
  <c r="K40" i="4"/>
  <c r="T98" i="1"/>
  <c r="H105" i="1"/>
  <c r="R40" i="4"/>
  <c r="O32" i="1"/>
  <c r="O38" i="1" s="1"/>
  <c r="O39" i="1" s="1"/>
  <c r="O40" i="1" s="1"/>
  <c r="K32" i="1"/>
  <c r="K38" i="1" s="1"/>
  <c r="N40" i="4"/>
  <c r="M33" i="1"/>
  <c r="P41" i="4"/>
  <c r="P42" i="4"/>
  <c r="Q159" i="1"/>
  <c r="T159" i="1" s="1"/>
  <c r="K104" i="1"/>
  <c r="T103" i="1"/>
  <c r="L33" i="1"/>
  <c r="O42" i="4"/>
  <c r="O41" i="4"/>
  <c r="U42" i="4"/>
  <c r="R33" i="1"/>
  <c r="U41" i="4"/>
  <c r="W43" i="4"/>
  <c r="W18" i="4"/>
  <c r="U17" i="4"/>
  <c r="R13" i="1" s="1"/>
  <c r="I32" i="1"/>
  <c r="I38" i="1" s="1"/>
  <c r="I39" i="1" s="1"/>
  <c r="I40" i="1" s="1"/>
  <c r="L40" i="4"/>
  <c r="T166" i="1"/>
  <c r="Q17" i="4"/>
  <c r="N13" i="1" s="1"/>
  <c r="P32" i="1"/>
  <c r="P38" i="1" s="1"/>
  <c r="P39" i="1" s="1"/>
  <c r="P40" i="1" s="1"/>
  <c r="S40" i="4"/>
  <c r="Q41" i="4"/>
  <c r="Q42" i="4"/>
  <c r="N33" i="1"/>
  <c r="K16" i="1" l="1"/>
  <c r="N23" i="4"/>
  <c r="W25" i="4"/>
  <c r="W12" i="15"/>
  <c r="W12" i="13"/>
  <c r="W42" i="4"/>
  <c r="W12" i="12"/>
  <c r="T33" i="1"/>
  <c r="W12" i="11"/>
  <c r="T13" i="1"/>
  <c r="W13" i="16"/>
  <c r="K105" i="1"/>
  <c r="T105" i="1" s="1"/>
  <c r="T104" i="1"/>
  <c r="H38" i="1"/>
  <c r="U40" i="4"/>
  <c r="R32" i="1"/>
  <c r="R38" i="1" s="1"/>
  <c r="R39" i="1" s="1"/>
  <c r="R40" i="1" s="1"/>
  <c r="Q167" i="1"/>
  <c r="T167" i="1" s="1"/>
  <c r="W12" i="10"/>
  <c r="L32" i="1"/>
  <c r="L38" i="1" s="1"/>
  <c r="L39" i="1" s="1"/>
  <c r="L40" i="1" s="1"/>
  <c r="O40" i="4"/>
  <c r="P40" i="4"/>
  <c r="M32" i="1"/>
  <c r="M38" i="1" s="1"/>
  <c r="M39" i="1" s="1"/>
  <c r="M40" i="1" s="1"/>
  <c r="S32" i="1"/>
  <c r="S38" i="1" s="1"/>
  <c r="S39" i="1" s="1"/>
  <c r="S40" i="1" s="1"/>
  <c r="V40" i="4"/>
  <c r="Q40" i="4"/>
  <c r="N32" i="1"/>
  <c r="N38" i="1" s="1"/>
  <c r="N39" i="1" s="1"/>
  <c r="N40" i="1" s="1"/>
  <c r="W41" i="4"/>
  <c r="N22" i="4" l="1"/>
  <c r="W22" i="4" s="1"/>
  <c r="W23" i="4"/>
  <c r="K20" i="1"/>
  <c r="T16" i="1"/>
  <c r="W40" i="4"/>
  <c r="T32" i="1"/>
  <c r="H39" i="1"/>
  <c r="T38" i="1"/>
  <c r="K29" i="1" l="1"/>
  <c r="T20" i="1"/>
  <c r="H40" i="1"/>
  <c r="H184" i="1"/>
  <c r="H175" i="1" s="1"/>
  <c r="T29" i="1" l="1"/>
  <c r="K39" i="1"/>
  <c r="T175" i="1"/>
  <c r="H176" i="1"/>
  <c r="K40" i="1" l="1"/>
  <c r="T40" i="1" s="1"/>
  <c r="T39" i="1"/>
</calcChain>
</file>

<file path=xl/sharedStrings.xml><?xml version="1.0" encoding="utf-8"?>
<sst xmlns="http://schemas.openxmlformats.org/spreadsheetml/2006/main" count="1375" uniqueCount="472">
  <si>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</si>
  <si>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</si>
  <si>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</si>
  <si>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</si>
  <si>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</si>
  <si>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</si>
  <si>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</si>
  <si>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</si>
  <si>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</si>
  <si>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</si>
  <si>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</si>
  <si>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</si>
  <si>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</si>
  <si>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Rooms</t>
  </si>
  <si>
    <t>Revenue</t>
  </si>
  <si>
    <t>Transient Rooms Revenue</t>
  </si>
  <si>
    <t>Other</t>
  </si>
  <si>
    <t>Group Rooms Revenue</t>
  </si>
  <si>
    <t>Contract Rooms Revenue</t>
  </si>
  <si>
    <t>Surcharges &amp; Service Charges</t>
  </si>
  <si>
    <t>Other Rooms Revenue</t>
  </si>
  <si>
    <t>Cost of Sale</t>
  </si>
  <si>
    <t>Group TAC</t>
  </si>
  <si>
    <t>Other CoS</t>
  </si>
  <si>
    <t>Transient TAC</t>
  </si>
  <si>
    <t>Pay</t>
  </si>
  <si>
    <t>Salaries &amp; Wages</t>
  </si>
  <si>
    <t>Management</t>
  </si>
  <si>
    <t>Non-Management</t>
  </si>
  <si>
    <t>Front Office</t>
  </si>
  <si>
    <t>Guest Services/Concierge</t>
  </si>
  <si>
    <t>Housekeeping</t>
  </si>
  <si>
    <t>Reservations</t>
  </si>
  <si>
    <t>Transportation</t>
  </si>
  <si>
    <t>Payroll Allocations</t>
  </si>
  <si>
    <t>Payroll Related Expenses</t>
  </si>
  <si>
    <t>Employee Benefits</t>
  </si>
  <si>
    <t>Union Fees</t>
  </si>
  <si>
    <t>Payroll Taxes</t>
  </si>
  <si>
    <t>Supplemental Pay</t>
  </si>
  <si>
    <t>Other Payroll Costs</t>
  </si>
  <si>
    <t>Bonuses &amp; Incentives</t>
  </si>
  <si>
    <t>Contracted, Leased &amp; Outsourced Labour</t>
  </si>
  <si>
    <t>Service Charge Distribution</t>
  </si>
  <si>
    <t>Expenses</t>
  </si>
  <si>
    <t>Complimentaries</t>
  </si>
  <si>
    <t>Complimentary F&amp;B</t>
  </si>
  <si>
    <t>Breakfast</t>
  </si>
  <si>
    <t>Gratis Food</t>
  </si>
  <si>
    <t>Complimentary Services &amp; Gifts</t>
  </si>
  <si>
    <t>Entertainment - In-House</t>
  </si>
  <si>
    <t>Guest Expenses</t>
  </si>
  <si>
    <t>Guest Complaints</t>
  </si>
  <si>
    <t>Guest Loss &amp; Damage</t>
  </si>
  <si>
    <t>Guest Supplies</t>
  </si>
  <si>
    <t>Guest Relocation</t>
  </si>
  <si>
    <t>Guest Transportation</t>
  </si>
  <si>
    <t>Laundry &amp; Dry Cleaning</t>
  </si>
  <si>
    <t>Linen</t>
  </si>
  <si>
    <t>Operating Supplies</t>
  </si>
  <si>
    <t>Cleaning Supplies</t>
  </si>
  <si>
    <t>Operating Other Rm Supplies</t>
  </si>
  <si>
    <t>Flatware - Misc serv</t>
  </si>
  <si>
    <t>Decorations</t>
  </si>
  <si>
    <t>Uniform</t>
  </si>
  <si>
    <t>Uniform Costs</t>
  </si>
  <si>
    <t>Uniform Laundry</t>
  </si>
  <si>
    <t>Postage &amp; Overnight Delivery Charges</t>
  </si>
  <si>
    <t>Printing, Stationery &amp; Office Supplies</t>
  </si>
  <si>
    <t>Miscellaneous</t>
  </si>
  <si>
    <t>Allocation</t>
  </si>
  <si>
    <t>Cluster Services</t>
  </si>
  <si>
    <t>Miscellaneous Other</t>
  </si>
  <si>
    <t>Other Detailed Expenses</t>
  </si>
  <si>
    <t>Cafeteria Allocation</t>
  </si>
  <si>
    <t>Contract Services</t>
  </si>
  <si>
    <t>Corporate Office Reimbursables</t>
  </si>
  <si>
    <t>Music &amp; Entertainment</t>
  </si>
  <si>
    <t>Dues &amp; Subscriptions</t>
  </si>
  <si>
    <t>Equipment Rental</t>
  </si>
  <si>
    <t>Equipment Purchased</t>
  </si>
  <si>
    <t>Professional Fees</t>
  </si>
  <si>
    <t>Royalty Fees</t>
  </si>
  <si>
    <t>Training</t>
  </si>
  <si>
    <t>Licenses &amp; Permits</t>
  </si>
  <si>
    <t>Travel</t>
  </si>
  <si>
    <t>Travel - Meals &amp; Entertainment</t>
  </si>
  <si>
    <t>Travel - Other</t>
  </si>
  <si>
    <t>Other Expenses</t>
  </si>
  <si>
    <t>Rooms Available</t>
  </si>
  <si>
    <t>Days in Period</t>
  </si>
  <si>
    <t>Total Rooms Available</t>
  </si>
  <si>
    <t>Budgeted Occupied Rooms</t>
  </si>
  <si>
    <t>Budgeted ADR</t>
  </si>
  <si>
    <t>Budgeted Occupancy</t>
  </si>
  <si>
    <t>Budgeted Rooms Revenue</t>
  </si>
  <si>
    <t>CPOR</t>
  </si>
  <si>
    <t>Amount</t>
  </si>
  <si>
    <t>% of Rev</t>
  </si>
  <si>
    <t>Percent</t>
  </si>
  <si>
    <t>Method</t>
  </si>
  <si>
    <t>of Calculation</t>
  </si>
  <si>
    <t>LOCKED CELL</t>
  </si>
  <si>
    <t>CELL CONTAINS FORMULA</t>
  </si>
  <si>
    <t>Per Day</t>
  </si>
  <si>
    <t>Per Month</t>
  </si>
  <si>
    <t>Variable</t>
  </si>
  <si>
    <t>SELECT FROM</t>
  </si>
  <si>
    <t>DROPDOWN</t>
  </si>
  <si>
    <t>Utilities</t>
  </si>
  <si>
    <t>Undistributed Operating Expenses</t>
  </si>
  <si>
    <t>Electricity</t>
  </si>
  <si>
    <t>Gas</t>
  </si>
  <si>
    <t>Oil</t>
  </si>
  <si>
    <t>Water/Sewer</t>
  </si>
  <si>
    <t>Other Fuels</t>
  </si>
  <si>
    <t>Building</t>
  </si>
  <si>
    <t>Grounds &amp; Landscaping</t>
  </si>
  <si>
    <t>Elevators &amp; Escalators</t>
  </si>
  <si>
    <t>Heating, Ventilation, &amp; Air Conditioning Equipment</t>
  </si>
  <si>
    <t>Repairs &amp; Maintenance</t>
  </si>
  <si>
    <t>Painting &amp; Wallcovering</t>
  </si>
  <si>
    <t>Plumbing</t>
  </si>
  <si>
    <t>Vehicle Repair</t>
  </si>
  <si>
    <t>Kitchen Equipment</t>
  </si>
  <si>
    <t>Laundry Equipment</t>
  </si>
  <si>
    <t>Engineering Supplies</t>
  </si>
  <si>
    <t>Electrical &amp; Mechanical Equipment</t>
  </si>
  <si>
    <t>Light Bulbs</t>
  </si>
  <si>
    <t>Floor Covering</t>
  </si>
  <si>
    <t>Printing &amp; Stationery</t>
  </si>
  <si>
    <t>Furniture &amp; Equipment</t>
  </si>
  <si>
    <t>Other Operating Supplies</t>
  </si>
  <si>
    <t>Waste Removal</t>
  </si>
  <si>
    <t>Allocations</t>
  </si>
  <si>
    <t>Kitchen Allocations</t>
  </si>
  <si>
    <t>Life/Safety</t>
  </si>
  <si>
    <t>Swimming Pool</t>
  </si>
  <si>
    <t>Collateral Material</t>
  </si>
  <si>
    <t>Outside Signage</t>
  </si>
  <si>
    <t>Operating Other SaM Supplies</t>
  </si>
  <si>
    <t>Photography</t>
  </si>
  <si>
    <t>Promotion</t>
  </si>
  <si>
    <t>Loyalty Programs</t>
  </si>
  <si>
    <t>Agency Fees</t>
  </si>
  <si>
    <t>Head Office Charge</t>
  </si>
  <si>
    <t>Direct Mail</t>
  </si>
  <si>
    <t>Media and Advertising</t>
  </si>
  <si>
    <t>Franchise &amp; Affiliation Marketing</t>
  </si>
  <si>
    <t>Outside Sales Representation</t>
  </si>
  <si>
    <t>Franchise &amp; Affiliation Fees - Royalties</t>
  </si>
  <si>
    <t>Trade Shows</t>
  </si>
  <si>
    <t>Website</t>
  </si>
  <si>
    <t>P&amp;L Example and Definitions</t>
  </si>
  <si>
    <t>Rooms Department</t>
  </si>
  <si>
    <t>Rooms Revenue includes revenue from the rental of rooms to guests as well as other revenue associated with the rental of rooms such as no-show revenue, day use and early departure fees.</t>
  </si>
  <si>
    <t>Retail - Discount - Negotiated - Qualified - Wholesale</t>
  </si>
  <si>
    <t>Corporate - Association/Convention - Government - Tour/Wholesalers - SMERF</t>
  </si>
  <si>
    <t>No-shows</t>
  </si>
  <si>
    <t>Day use</t>
  </si>
  <si>
    <t>Early departure fees</t>
  </si>
  <si>
    <t>Late check-out fees</t>
  </si>
  <si>
    <t>Rental of rollaway beds and cribs</t>
  </si>
  <si>
    <t>Surcharges and Service Charges</t>
  </si>
  <si>
    <t>Surcharges &amp; Service Charges are mandatory charges for the use of a service or amenity at the property.</t>
  </si>
  <si>
    <t>Total Rooms Revenue</t>
  </si>
  <si>
    <t>= Rooms Revenue + Other Rooms Revenue</t>
  </si>
  <si>
    <t>Cost of Sales</t>
  </si>
  <si>
    <t xml:space="preserve">Rooms Cost of Sales includes rooms distribution costs such as travel agent commissions and reservation expenses. </t>
  </si>
  <si>
    <t>Transient Travel Agency Commissions, OTA Commissions</t>
  </si>
  <si>
    <t>Group Travel Agency Commissions</t>
  </si>
  <si>
    <t>Reservation Expenses</t>
  </si>
  <si>
    <t>Total Rooms Cost of Sales</t>
  </si>
  <si>
    <t>= Transient TAC + Group TAC + Other CoS</t>
  </si>
  <si>
    <t>Payroll</t>
  </si>
  <si>
    <t>Management - Salaries &amp; Wages</t>
  </si>
  <si>
    <t>Management level departmental personnel, such as: Front Desk Manager, Night Manager, Executive Housekeeper, Housekeeping Manager, Reservations Manager</t>
  </si>
  <si>
    <t>Non-Management - Salaries &amp; Wages</t>
  </si>
  <si>
    <t>Salaries and wages for non-management level departmental personnel in the Rooms Department.</t>
  </si>
  <si>
    <t>Desk clerk, night desk clerk</t>
  </si>
  <si>
    <t>Floor supervisor, room attendant, house attendant, uniform room attendant, housekeeping/linen runner</t>
  </si>
  <si>
    <t>Reservations agent</t>
  </si>
  <si>
    <t>Total Salaries &amp; Wages</t>
  </si>
  <si>
    <t>= Management Salaries &amp; Wages + Non Management Salaries &amp; Wages</t>
  </si>
  <si>
    <t>The payroll cost for distributing service charges to hotel employees.</t>
  </si>
  <si>
    <t>Contracted, Leased &amp; Outsourced Labor</t>
  </si>
  <si>
    <t>Cost incurred when a third-party contractor provides employees to fill positions that would normally be held by individuals on the hotel payroll.</t>
  </si>
  <si>
    <t>Remuneration which is performance-based and intended to increase service levels or hotel performance, such as: Performance Bonus, Incentive Pay or Promotional Bonus</t>
  </si>
  <si>
    <t>Total Other Payroll Costs</t>
  </si>
  <si>
    <t>= Service Charge Distribution + Contracted, Leased &amp; Outsourced Labor + Bonuses &amp; Incentives</t>
  </si>
  <si>
    <t>Employer share of mandatory payroll-related taxes and social insurance items such as national retirement, unemployment and medical insurance programs.</t>
  </si>
  <si>
    <t>Pay for time away from work such as vacation pay, sick pay, paid time off and severance pay.</t>
  </si>
  <si>
    <t>All other payroll-related expenses, such as: employer-paid health insurance expenses, pension contributions, and union dues and fees.</t>
  </si>
  <si>
    <t>Total Payroll Related Expenses</t>
  </si>
  <si>
    <t>= Payroll Taxes + Supplemental Pay + Employee Benefits</t>
  </si>
  <si>
    <t>Total Labor Costs &amp; Related Expenses</t>
  </si>
  <si>
    <t>= Total Salaries &amp; Wages + Total Other Payroll Costs + Total Payroll Related Expenses</t>
  </si>
  <si>
    <t>Sum of non-labor related expenses</t>
  </si>
  <si>
    <t>Cost of linen items, purchased or rented, to be utilized in the Rooms Department, such as: sheets, pillowcases, blankets, and towels.</t>
  </si>
  <si>
    <t>Complimentary offerings to hotel guests, such as: in-room/media entertainment.</t>
  </si>
  <si>
    <t>Complimentary Breakfast</t>
  </si>
  <si>
    <t>Cost of the breakfast items offered to hotel guests as a complimentary service.</t>
  </si>
  <si>
    <t>Any guest related expenses which would be recorded in the following accounts:  guest complaints, guest loss &amp; damage, guest relocation, guest transportation and guest supplies.</t>
  </si>
  <si>
    <t>Cost of laundry and dry cleaning services, whether they are performed in-house or contracted to an outside company.</t>
  </si>
  <si>
    <t>Cost of supplies needed to operate the department, such as: cleaning supplies, uniform costs, and printing and stationery.</t>
  </si>
  <si>
    <t>Expenses which do not correspond to the other major expense line items, such as: allocations, dues and subscriptions, and training.</t>
  </si>
  <si>
    <t>Total Expenses</t>
  </si>
  <si>
    <t>= Linen + Complimentaries + Complimentary Breakfast + Guest Expenses + Laundry &amp; Dry Cleaning + Operating Supplies + Miscellaneous</t>
  </si>
  <si>
    <t>Total Cos, Payroll &amp; Expenses</t>
  </si>
  <si>
    <t>= Total Rooms Cost of Sales + Total Labor Costs &amp; Related Expenses + Total Expenses</t>
  </si>
  <si>
    <t>Rooms Profit</t>
  </si>
  <si>
    <t>= Total Rooms Revenue - Total CoS, Payroll &amp; Expenses</t>
  </si>
  <si>
    <t>Other Operated Departments &amp; Miscellaneous</t>
  </si>
  <si>
    <t>Operated departments such as: Golf, Health Club/Spa, Parking, and minor operated departments</t>
  </si>
  <si>
    <t>Parking Revenue</t>
  </si>
  <si>
    <t>Self-parking revenue, valet parking revenue and other revenues such as surcharges, service charges, automobile repairs, and car washes.</t>
  </si>
  <si>
    <t>Other Revenue</t>
  </si>
  <si>
    <t>Other and minor operated departmental revenue such as phone, Internet, occasional F&amp;B and retail kiosk.</t>
  </si>
  <si>
    <t>Phone Revenue</t>
  </si>
  <si>
    <t>Revenue received from guests' use of telephones and fax machines in the guestroom.</t>
  </si>
  <si>
    <t>Internet Revenue</t>
  </si>
  <si>
    <t>Revenue received from guests' use of the Internet service in the guestroom.</t>
  </si>
  <si>
    <t>Occasional F&amp;B Revenue</t>
  </si>
  <si>
    <t>F&amp;B service provided by a hotel that does not usually sell F&amp;B (including meeting space).</t>
  </si>
  <si>
    <t>Retail Kiosk</t>
  </si>
  <si>
    <t>Revenue generated by a kiosk operated by the Front Desk staff, from the sale of items such as: newspapers, soft drinks, toiletries, and microwave foods.</t>
  </si>
  <si>
    <t>Miscellaneous Income</t>
  </si>
  <si>
    <t>Attrition fees, breakage, cancellation fees, cash discounts earned, commissions, guest foreign currency transaction, resort fees.</t>
  </si>
  <si>
    <t>Total Other Operated Revenue</t>
  </si>
  <si>
    <t>= Parking Revenue + Other Revenue + Miscellaneous Income</t>
  </si>
  <si>
    <t>Parking Cost of Sales</t>
  </si>
  <si>
    <t>Costs for self-parking, valet parking and other costs such as gasoline sold.</t>
  </si>
  <si>
    <t>Phone Cost of Sales</t>
  </si>
  <si>
    <t>Cost of the telephone and fax machine service, for use by guests in the guestrooms for a fee.</t>
  </si>
  <si>
    <t>Internet Cost of Sales</t>
  </si>
  <si>
    <t>Cost of the Internet service, for use by guests in the guestrooms for a fee.</t>
  </si>
  <si>
    <t>Total Other Operated Cost of Sales</t>
  </si>
  <si>
    <t>= Parking Cost of Sales + Phone Cost of Sales + Internet Cost of Sales</t>
  </si>
  <si>
    <t>Salaries and wages for management level departmental personnel, such as: Parking Manager.</t>
  </si>
  <si>
    <t>Salaries and wages for non-management level departmental personnel, such as: valet/parking attendant, parking cashier.</t>
  </si>
  <si>
    <t>Total Payroll Costs &amp; Related Expenses</t>
  </si>
  <si>
    <t>Sum of non-labor related expenses in the Other Operated Departments such as: complimentaries, guest expenses, miscellaneous and operating supplies.</t>
  </si>
  <si>
    <t>Complimentary offerings to hotel guests which would be reported as part of in-house entertainment.</t>
  </si>
  <si>
    <t>Any guest related expenses which would be recorded in the following accounts:  guest complaints, guest loss &amp; damage, guest supplies and guest transportation, within the Other Operated Departments.</t>
  </si>
  <si>
    <t>Expenses which do not correspond to the other major expense line items in the Other Operated Departments, such as: allocations, dues and subscriptions, and training.</t>
  </si>
  <si>
    <t>Total Other Operated Expenses</t>
  </si>
  <si>
    <t>= Complimentaries + Guest Expenses + Miscellaneous + Operating Supplies</t>
  </si>
  <si>
    <t>= Total Other Operated Cost of Sales + Total Payroll Costs &amp; Related Expenses + Total Other Operated Expenses</t>
  </si>
  <si>
    <t>Other Operated &amp; Miscellaneous Profit</t>
  </si>
  <si>
    <t>= Total Other Operated Revenue - Total CoS, Payroll &amp; Expenses</t>
  </si>
  <si>
    <t>Total Operating Revenue</t>
  </si>
  <si>
    <t>= Total Rooms Revenue + Total Other Operated Revenue</t>
  </si>
  <si>
    <t>Total Operating Departments Profit</t>
  </si>
  <si>
    <t>= Rooms Profit + Other Operated &amp; Miscellaneous Profit</t>
  </si>
  <si>
    <t>Administration &amp; General</t>
  </si>
  <si>
    <t>Management level departmental personnel, such as General Manager.</t>
  </si>
  <si>
    <t>Non-management - Salaries &amp; Wages</t>
  </si>
  <si>
    <t>Salaries and wages for non-management level departmental personnel in the A&amp;G Department.</t>
  </si>
  <si>
    <t>Accounting</t>
  </si>
  <si>
    <t>Accountant, accounting clerk.</t>
  </si>
  <si>
    <t>Human Resources</t>
  </si>
  <si>
    <t>Human resources coordinator, benefits coordinator.</t>
  </si>
  <si>
    <t>Security</t>
  </si>
  <si>
    <t>Security officer.</t>
  </si>
  <si>
    <t>All costs related to human resources for all departments, such as: background checks, recruiting expenses, employee relocation and medical check-ups for employment.</t>
  </si>
  <si>
    <t>Cost of supplies needed to operate the department, such as: uniform costs, printing and stationery, postage and overnight delivery charges.</t>
  </si>
  <si>
    <t>Credit Card Commissions</t>
  </si>
  <si>
    <t xml:space="preserve">Commissions paid by the hotel to credit card companies. </t>
  </si>
  <si>
    <t>Expenses which do not correspond to the other major expense line items in the A&amp;G Department, such as: dues and subscriptions, and training.</t>
  </si>
  <si>
    <t>= Human Resources + Opearating Supplies + Credit Card Commissions + Miscellaneous</t>
  </si>
  <si>
    <t>Total Expenses &amp; Payroll</t>
  </si>
  <si>
    <t>= Total Payroll Costs &amp; Related Expenses + Total Expenses</t>
  </si>
  <si>
    <t>Sales &amp; Marketing</t>
  </si>
  <si>
    <t>Management level departmental personnel, such as Director of Sales, Director of Marketing Communications, Sales Manager, and Revenue Manager.</t>
  </si>
  <si>
    <t>Salaries and wages for non-management level departmental personnel in the S&amp;M Department, such as sales assistant.</t>
  </si>
  <si>
    <t>Cost of any programs that are designed to garner guest loyalty for the property or brand.</t>
  </si>
  <si>
    <t>Expenses which do not correspond to the other major expense line items in the S&amp;M Department, such as: dues and subscriptions, and training.</t>
  </si>
  <si>
    <t>= Loyalty Programs + Operating Supplies + Miscellaneous</t>
  </si>
  <si>
    <t>Information &amp; Telecommunications Systems</t>
  </si>
  <si>
    <t>Management level departmental personnel, such as MIS Manager.</t>
  </si>
  <si>
    <t>Salaries and wages for non-management level departmental personnel in the I&amp;T Department, such as: systems analyst, programmer, computer operator.</t>
  </si>
  <si>
    <t>Cost of Services</t>
  </si>
  <si>
    <t>Cost of Cell Phones</t>
  </si>
  <si>
    <t>Cost of cell phones and cell phone plans for hotel employees.</t>
  </si>
  <si>
    <t>Cost of Internet Services</t>
  </si>
  <si>
    <t>Cost of providing complimentary internet services to guests and internet services for administrative purposes.</t>
  </si>
  <si>
    <t>Cost of Local calls</t>
  </si>
  <si>
    <t>Cost of providing complimentary local phone call to guests and local calls for administrative purposes.</t>
  </si>
  <si>
    <t>Cost of Long Distance calls</t>
  </si>
  <si>
    <t>Cost of providing long distance phone calls for administrative purposes.</t>
  </si>
  <si>
    <t>Other Cost of Services</t>
  </si>
  <si>
    <t>Cost of providing telecommunications services that do not correspond to the other cost of services lines.</t>
  </si>
  <si>
    <t>Total Cost of Services</t>
  </si>
  <si>
    <t>= Cost of Cell Phones + Cost of Internet Services + Cost of Local calls + Cost of Long Distance calls + Other Cost of Services</t>
  </si>
  <si>
    <t>System Expenses</t>
  </si>
  <si>
    <t xml:space="preserve">Cost of software licenses, software maintenance and technical support fees, reported by department which will primarily benefit from the system. </t>
  </si>
  <si>
    <t>Administrative &amp; General</t>
  </si>
  <si>
    <t>For example, back office accounting systems.</t>
  </si>
  <si>
    <t>Property Management Systems.</t>
  </si>
  <si>
    <t>Total System Expenses</t>
  </si>
  <si>
    <t>= Administrative &amp; General + Hardware + Rooms</t>
  </si>
  <si>
    <t>Total Other Expenses</t>
  </si>
  <si>
    <t>= Operating Supplies + Miscellaneous</t>
  </si>
  <si>
    <t>= Total Payroll Costs &amp; Related Expenses + Total Cost of Services + Total System Expenses + Total Other Expenses</t>
  </si>
  <si>
    <t>Property &amp; Maintenance</t>
  </si>
  <si>
    <t>Management level departmental personnel, such as Engineering Manager.</t>
  </si>
  <si>
    <t>Salaries and wages for non-management level departmental personnel in the P&amp;M Department, such as: equipment operator, groundskeeper, general maintenance engineer.</t>
  </si>
  <si>
    <t>Cost to repair and maintain the interior and exterior of the building.</t>
  </si>
  <si>
    <t>Costs for repairing and maintaining paint, wallcoverings, plumbing and vehicle repairs.</t>
  </si>
  <si>
    <t>Cost of supplies needed to operate the P&amp;M Department, such as: engineering supplies and light bulbs.</t>
  </si>
  <si>
    <t xml:space="preserve">Cost of all waste removal from the property, including recycling costs for the property. </t>
  </si>
  <si>
    <t>Expenses which do not correspond to the other major expense line items in the P&amp;M Department, such as: dues and subscriptions, and training.</t>
  </si>
  <si>
    <t>= Building + Repairs &amp; Maintenance + Operating Supplies + Waste Removal + Miscellaneous</t>
  </si>
  <si>
    <t>= Total Payroll Costs &amp; Related Expenses</t>
  </si>
  <si>
    <t>Total Utility Expenses</t>
  </si>
  <si>
    <t>= Electricity + Gas + Oil + Water/Sewer + Other Fuels</t>
  </si>
  <si>
    <t>Total P&amp;M Expenses &amp; Utilities</t>
  </si>
  <si>
    <t>= Total Expenses &amp; Payroll + Total Utility Expenses</t>
  </si>
  <si>
    <t>Gross Operating Profit</t>
  </si>
  <si>
    <t>= Total Operating Departments Profit - A&amp;G Total Expenses &amp; Payroll - S&amp;M Total Expenses &amp; Payroll - I&amp;T Total Expenses &amp; Payroll - P&amp;M Total Expenses &amp; Payroll</t>
  </si>
  <si>
    <t>Telecommunications</t>
  </si>
  <si>
    <t>Cost of Local Calls</t>
  </si>
  <si>
    <t>Cost of Long Distance Calls</t>
  </si>
  <si>
    <t>Food &amp; Beverage</t>
  </si>
  <si>
    <t>Parking</t>
  </si>
  <si>
    <t>Information Systems</t>
  </si>
  <si>
    <t>Centralized Information System Charges</t>
  </si>
  <si>
    <t>Maintenance IT</t>
  </si>
  <si>
    <t>Hardware</t>
  </si>
  <si>
    <t xml:space="preserve">     Information Security</t>
  </si>
  <si>
    <t xml:space="preserve">     System Storage &amp; Optimization</t>
  </si>
  <si>
    <t xml:space="preserve">     Equipment Purchased</t>
  </si>
  <si>
    <t>General Support</t>
  </si>
  <si>
    <t>Operating Other AaG Supplies</t>
  </si>
  <si>
    <t>Audit Charges</t>
  </si>
  <si>
    <t>Bank Charges</t>
  </si>
  <si>
    <t>Cash Overages &amp; Shortages</t>
  </si>
  <si>
    <t>Centralized Accounting Charges</t>
  </si>
  <si>
    <t>Staff Housing misc</t>
  </si>
  <si>
    <t>Donations</t>
  </si>
  <si>
    <t>Credit &amp; Collection</t>
  </si>
  <si>
    <t>Legal Services</t>
  </si>
  <si>
    <t>Staff Transportation</t>
  </si>
  <si>
    <t>Loss &amp; Damage</t>
  </si>
  <si>
    <t>Management Fee</t>
  </si>
  <si>
    <t>Payroll Processing</t>
  </si>
  <si>
    <t>Provision for Doubtful Accounts</t>
  </si>
  <si>
    <t>Settlement Costs</t>
  </si>
  <si>
    <t>Attrition Fees</t>
  </si>
  <si>
    <t>Breakage</t>
  </si>
  <si>
    <t>Other Breakage</t>
  </si>
  <si>
    <t>Package Breakage</t>
  </si>
  <si>
    <t>Cancellation Fees</t>
  </si>
  <si>
    <t>Cash Discounts Earned</t>
  </si>
  <si>
    <t>Commissions</t>
  </si>
  <si>
    <t>Guest Foreign Currency Transaction Gains (Losses)</t>
  </si>
  <si>
    <t>Guest Laundry &amp; Dry Cleaning</t>
  </si>
  <si>
    <t>Other Miscellaneous Income</t>
  </si>
  <si>
    <t>Interest Income</t>
  </si>
  <si>
    <t>Net Revenue from Renting Mixed-Ownership Units</t>
  </si>
  <si>
    <t>Proceeds from Business Interruption Insurance</t>
  </si>
  <si>
    <t>Resort Fees</t>
  </si>
  <si>
    <t>Space Rental &amp; Concessions</t>
  </si>
  <si>
    <t>Other Operated Departments</t>
  </si>
  <si>
    <t>Casino Revenue</t>
  </si>
  <si>
    <t>Minor Operated Dept</t>
  </si>
  <si>
    <t>Revenue Other</t>
  </si>
  <si>
    <t>Business Centre</t>
  </si>
  <si>
    <t>Marina</t>
  </si>
  <si>
    <t>Pool / Beach</t>
  </si>
  <si>
    <t>Recreation</t>
  </si>
  <si>
    <t>Retail - Shop</t>
  </si>
  <si>
    <t>Transport</t>
  </si>
  <si>
    <t>Less: Allowances</t>
  </si>
  <si>
    <t>Tennis Rev</t>
  </si>
  <si>
    <t>Casino</t>
  </si>
  <si>
    <t>Tennis</t>
  </si>
  <si>
    <t>CoS Phone</t>
  </si>
  <si>
    <t>CoS Other</t>
  </si>
  <si>
    <t>Gift Shop</t>
  </si>
  <si>
    <t>Guest Transport</t>
  </si>
  <si>
    <t>Retail &amp; Admin</t>
  </si>
  <si>
    <t>Payroll Allocation</t>
  </si>
  <si>
    <t>Payroll-Related Expenses</t>
  </si>
  <si>
    <t>Supplement Pay</t>
  </si>
  <si>
    <t>Bonus &amp; Incentives</t>
  </si>
  <si>
    <t>Contract, Leased &amp; Outsoursed Labour</t>
  </si>
  <si>
    <t>Operating All Other Supplies</t>
  </si>
  <si>
    <t>Cluster Supplies</t>
  </si>
  <si>
    <t>Condo - Other Expenses</t>
  </si>
  <si>
    <t>Goods/Ground Transportation</t>
  </si>
  <si>
    <t>Management Fees</t>
  </si>
  <si>
    <t>Other Detail</t>
  </si>
  <si>
    <t>Entertainment - In - House</t>
  </si>
  <si>
    <t>Other Parking Revenue</t>
  </si>
  <si>
    <t>Self-Parking Revenue</t>
  </si>
  <si>
    <t>Valet Parking Revenue</t>
  </si>
  <si>
    <t>Self Parking</t>
  </si>
  <si>
    <t>Valet Parking</t>
  </si>
  <si>
    <t>Rent</t>
  </si>
  <si>
    <t>Food</t>
  </si>
  <si>
    <t>Bar</t>
  </si>
  <si>
    <t>Restaurant</t>
  </si>
  <si>
    <t>Conference, Banqueting &amp; Catering Food</t>
  </si>
  <si>
    <t>Room Service Food</t>
  </si>
  <si>
    <t>Mini Bar</t>
  </si>
  <si>
    <t>Other Food</t>
  </si>
  <si>
    <t>Beverage</t>
  </si>
  <si>
    <t>Conference, Banqueting &amp; Catering Beverage</t>
  </si>
  <si>
    <t>Room Service Beverage</t>
  </si>
  <si>
    <t>Mini Bar Beverage</t>
  </si>
  <si>
    <t>Other Beverage</t>
  </si>
  <si>
    <t>Conference &amp; Banquet</t>
  </si>
  <si>
    <t>Audiovisual &amp; Equipment</t>
  </si>
  <si>
    <t>Conference &amp; Banqueting Other</t>
  </si>
  <si>
    <t>Function Room Rental &amp; Setup Charges</t>
  </si>
  <si>
    <t>F&amp;B Other</t>
  </si>
  <si>
    <t>Cover Charges</t>
  </si>
  <si>
    <t>Miscellaneous Other Revenue</t>
  </si>
  <si>
    <t>Tobacco</t>
  </si>
  <si>
    <t>Outlets</t>
  </si>
  <si>
    <t>Conference &amp; Banqueting</t>
  </si>
  <si>
    <t>Miscellaneous Other CoS</t>
  </si>
  <si>
    <t>Kitchen</t>
  </si>
  <si>
    <t>Service/Catering</t>
  </si>
  <si>
    <t>Banquet/Conference/Catering Service</t>
  </si>
  <si>
    <t>Room Service</t>
  </si>
  <si>
    <t>Smallware</t>
  </si>
  <si>
    <t>China</t>
  </si>
  <si>
    <t>Flatware</t>
  </si>
  <si>
    <t>Glassware</t>
  </si>
  <si>
    <t>Utensils</t>
  </si>
  <si>
    <t>Dishwashing Supplies</t>
  </si>
  <si>
    <t>Ice</t>
  </si>
  <si>
    <t>Menus, Beverage &amp; Operating Supplies</t>
  </si>
  <si>
    <t>Paper &amp; Plastics</t>
  </si>
  <si>
    <t>Banquet Expenses</t>
  </si>
  <si>
    <t>Kitchen Fuel</t>
  </si>
  <si>
    <t>GOP %</t>
  </si>
  <si>
    <t>TOTAL REVENUE</t>
  </si>
  <si>
    <t>TOTAL EXPENSES</t>
  </si>
  <si>
    <t>Supplemental Pay (Vacation, Sick, etc)</t>
  </si>
  <si>
    <t>Supplemental Pay (Vacation, Sick time, etc)</t>
  </si>
  <si>
    <t>Supplemental Pay (Vacation/Sick time)</t>
  </si>
  <si>
    <t>Complimentary In-Room Media (Cable TV)</t>
  </si>
  <si>
    <t>% of Payroll</t>
  </si>
  <si>
    <t>Property Code</t>
  </si>
  <si>
    <t>Brand</t>
  </si>
  <si>
    <t>City</t>
  </si>
  <si>
    <t>State</t>
  </si>
  <si>
    <t>Budget Worksheet</t>
  </si>
  <si>
    <t>Budget Year</t>
  </si>
  <si>
    <t>Total Number of Guest rooms</t>
  </si>
  <si>
    <t>Budget Summary</t>
  </si>
  <si>
    <t>Comfort Inn</t>
  </si>
  <si>
    <t>Your Town</t>
  </si>
  <si>
    <t>AL123</t>
  </si>
  <si>
    <t>Rooms Revenue</t>
  </si>
  <si>
    <t>Worksheet Password:</t>
  </si>
  <si>
    <t>Choice#2020</t>
  </si>
  <si>
    <t>Do not enter data on this tab - it will pull from each of the departmental tabs to create the summary</t>
  </si>
  <si>
    <t>Gas/Oil</t>
  </si>
  <si>
    <t>Enter requested information above</t>
  </si>
  <si>
    <t>Move to the Rooms tab and enter budgeted monthly occupancy and ADR</t>
  </si>
  <si>
    <t>Proceed through each departmental tab, entering budgeted costs</t>
  </si>
  <si>
    <t>Each line item will give the choice to enter data by:</t>
  </si>
  <si>
    <t xml:space="preserve"> - Per Day (ex. Front Desk payroll 24 hours X $10 hour would be $240 per day)</t>
  </si>
  <si>
    <t xml:space="preserve"> - Per Month (ex. $550 per month landscaping contract)</t>
  </si>
  <si>
    <t xml:space="preserve"> - CPOR, Cost per Occupied Room (ex. Breakfast costs at $3.35)</t>
  </si>
  <si>
    <t xml:space="preserve"> - % of Revenue (ex. Electricity at 4% of revenue)</t>
  </si>
  <si>
    <t xml:space="preserve"> - Variable - this option allows you to enter a custom amount for each month</t>
  </si>
  <si>
    <t xml:space="preserve">Provided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</si>
</sst>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5F6C89"/>
      <name val="Calibri"/>
      <family val="2"/>
      <scheme val="minor"/>
    </font>
    <font>
      <sz val="20"/>
      <color rgb="FF5E6C8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E26811"/>
      <name val="Segoe UI"/>
      <family val="2"/>
    </font>
    <font>
      <b/>
      <i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2681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0" fillId="0" borderId="0"/>
  </cellStyleXfs>
  <cellXfs count="88">
    <xf numFmtId="0" fontId="0" fillId="0" borderId="0" xfId="0"/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44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10" fontId="3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1" fontId="3" fillId="2" borderId="0" xfId="0" applyNumberFormat="1" applyFont="1" applyFill="1"/>
    <xf numFmtId="164" fontId="3" fillId="2" borderId="0" xfId="0" applyNumberFormat="1" applyFont="1" applyFill="1"/>
    <xf numFmtId="10" fontId="3" fillId="2" borderId="0" xfId="0" applyNumberFormat="1" applyFont="1" applyFill="1"/>
    <xf numFmtId="3" fontId="3" fillId="2" borderId="0" xfId="0" applyNumberFormat="1" applyFont="1" applyFill="1"/>
    <xf numFmtId="49" fontId="2" fillId="2" borderId="0" xfId="0" applyNumberFormat="1" applyFont="1" applyFill="1" applyAlignment="1">
      <alignment horizontal="left" vertical="center" indent="1"/>
    </xf>
    <xf numFmtId="0" fontId="0" fillId="2" borderId="0" xfId="0" applyFill="1"/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41" fontId="3" fillId="2" borderId="0" xfId="0" applyNumberFormat="1" applyFont="1" applyFill="1" applyProtection="1">
      <protection locked="0"/>
    </xf>
    <xf numFmtId="41" fontId="5" fillId="2" borderId="0" xfId="0" applyNumberFormat="1" applyFont="1" applyFill="1"/>
    <xf numFmtId="41" fontId="3" fillId="2" borderId="0" xfId="0" applyNumberFormat="1" applyFont="1" applyFill="1"/>
    <xf numFmtId="41" fontId="3" fillId="3" borderId="0" xfId="0" applyNumberFormat="1" applyFont="1" applyFill="1" applyProtection="1">
      <protection locked="0"/>
    </xf>
    <xf numFmtId="44" fontId="2" fillId="2" borderId="0" xfId="0" applyNumberFormat="1" applyFont="1" applyFill="1" applyAlignment="1" applyProtection="1">
      <alignment horizontal="center"/>
      <protection locked="0"/>
    </xf>
    <xf numFmtId="44" fontId="3" fillId="2" borderId="0" xfId="0" applyNumberFormat="1" applyFont="1" applyFill="1" applyProtection="1">
      <protection locked="0"/>
    </xf>
    <xf numFmtId="10" fontId="2" fillId="2" borderId="0" xfId="0" applyNumberFormat="1" applyFont="1" applyFill="1" applyAlignment="1" applyProtection="1">
      <alignment horizontal="center"/>
      <protection locked="0"/>
    </xf>
    <xf numFmtId="44" fontId="3" fillId="2" borderId="0" xfId="0" applyNumberFormat="1" applyFont="1" applyFill="1"/>
    <xf numFmtId="44" fontId="3" fillId="2" borderId="0" xfId="1" applyFont="1" applyFill="1" applyProtection="1"/>
    <xf numFmtId="44" fontId="2" fillId="2" borderId="0" xfId="0" applyNumberFormat="1" applyFont="1" applyFill="1" applyProtection="1">
      <protection locked="0"/>
    </xf>
    <xf numFmtId="10" fontId="2" fillId="2" borderId="0" xfId="0" applyNumberFormat="1" applyFont="1" applyFill="1" applyProtection="1">
      <protection locked="0"/>
    </xf>
    <xf numFmtId="41" fontId="9" fillId="2" borderId="0" xfId="0" applyNumberFormat="1" applyFont="1" applyFill="1"/>
    <xf numFmtId="41" fontId="2" fillId="2" borderId="0" xfId="0" applyNumberFormat="1" applyFont="1" applyFill="1"/>
    <xf numFmtId="0" fontId="2" fillId="0" borderId="0" xfId="0" applyFont="1" applyProtection="1">
      <protection locked="0"/>
    </xf>
    <xf numFmtId="0" fontId="10" fillId="0" borderId="2" xfId="2" applyBorder="1"/>
    <xf numFmtId="2" fontId="10" fillId="0" borderId="1" xfId="2" applyNumberFormat="1" applyBorder="1" applyAlignment="1">
      <alignment horizontal="right"/>
    </xf>
    <xf numFmtId="49" fontId="10" fillId="0" borderId="1" xfId="2" applyNumberFormat="1" applyBorder="1" applyAlignment="1">
      <alignment horizontal="right"/>
    </xf>
    <xf numFmtId="49" fontId="11" fillId="0" borderId="1" xfId="2" applyNumberFormat="1" applyFont="1" applyBorder="1" applyAlignment="1">
      <alignment horizontal="left" vertical="center" indent="20"/>
    </xf>
    <xf numFmtId="49" fontId="10" fillId="0" borderId="1" xfId="2" applyNumberFormat="1" applyBorder="1"/>
    <xf numFmtId="3" fontId="10" fillId="0" borderId="1" xfId="2" applyNumberFormat="1" applyBorder="1" applyAlignment="1">
      <alignment horizontal="right"/>
    </xf>
    <xf numFmtId="17" fontId="10" fillId="0" borderId="1" xfId="2" applyNumberFormat="1" applyBorder="1" applyAlignment="1">
      <alignment horizontal="right"/>
    </xf>
    <xf numFmtId="0" fontId="10" fillId="0" borderId="3" xfId="2" applyBorder="1"/>
    <xf numFmtId="0" fontId="10" fillId="0" borderId="4" xfId="2" applyBorder="1"/>
    <xf numFmtId="0" fontId="10" fillId="0" borderId="1" xfId="2" applyBorder="1"/>
    <xf numFmtId="0" fontId="10" fillId="0" borderId="0" xfId="2"/>
    <xf numFmtId="0" fontId="10" fillId="0" borderId="0" xfId="2" applyAlignment="1">
      <alignment vertical="center" wrapText="1"/>
    </xf>
    <xf numFmtId="0" fontId="13" fillId="0" borderId="0" xfId="2" quotePrefix="1" applyFont="1"/>
    <xf numFmtId="0" fontId="13" fillId="0" borderId="0" xfId="2" applyFont="1"/>
    <xf numFmtId="41" fontId="14" fillId="2" borderId="0" xfId="0" applyNumberFormat="1" applyFont="1" applyFill="1"/>
    <xf numFmtId="0" fontId="2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44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44" fontId="2" fillId="2" borderId="0" xfId="0" applyNumberFormat="1" applyFont="1" applyFill="1"/>
    <xf numFmtId="10" fontId="2" fillId="2" borderId="0" xfId="0" applyNumberFormat="1" applyFont="1" applyFill="1"/>
    <xf numFmtId="41" fontId="2" fillId="2" borderId="0" xfId="0" applyNumberFormat="1" applyFont="1" applyFill="1" applyAlignment="1" applyProtection="1">
      <alignment horizontal="center"/>
      <protection locked="0"/>
    </xf>
    <xf numFmtId="41" fontId="0" fillId="0" borderId="0" xfId="0" applyNumberFormat="1"/>
    <xf numFmtId="41" fontId="0" fillId="2" borderId="0" xfId="0" applyNumberFormat="1" applyFill="1"/>
    <xf numFmtId="0" fontId="8" fillId="2" borderId="0" xfId="0" applyFont="1" applyFill="1"/>
    <xf numFmtId="0" fontId="3" fillId="0" borderId="0" xfId="0" applyFont="1"/>
    <xf numFmtId="41" fontId="3" fillId="0" borderId="0" xfId="0" applyNumberFormat="1" applyFont="1"/>
    <xf numFmtId="41" fontId="3" fillId="5" borderId="0" xfId="0" applyNumberFormat="1" applyFont="1" applyFill="1"/>
    <xf numFmtId="41" fontId="3" fillId="6" borderId="0" xfId="0" applyNumberFormat="1" applyFont="1" applyFill="1"/>
    <xf numFmtId="0" fontId="2" fillId="2" borderId="0" xfId="2" applyFont="1" applyFill="1"/>
    <xf numFmtId="0" fontId="3" fillId="2" borderId="0" xfId="2" applyFont="1" applyFill="1"/>
    <xf numFmtId="41" fontId="2" fillId="2" borderId="0" xfId="0" applyNumberFormat="1" applyFont="1" applyFill="1" applyAlignment="1">
      <alignment horizontal="center"/>
    </xf>
    <xf numFmtId="10" fontId="3" fillId="6" borderId="0" xfId="0" applyNumberFormat="1" applyFont="1" applyFill="1"/>
    <xf numFmtId="0" fontId="15" fillId="2" borderId="0" xfId="0" applyFont="1" applyFill="1"/>
    <xf numFmtId="0" fontId="18" fillId="0" borderId="0" xfId="0" applyFont="1"/>
    <xf numFmtId="0" fontId="16" fillId="0" borderId="0" xfId="0" applyFont="1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/>
    <xf numFmtId="0" fontId="20" fillId="7" borderId="0" xfId="0" applyFont="1" applyFill="1"/>
    <xf numFmtId="41" fontId="20" fillId="7" borderId="0" xfId="0" applyNumberFormat="1" applyFont="1" applyFill="1"/>
    <xf numFmtId="0" fontId="8" fillId="0" borderId="0" xfId="0" applyFont="1"/>
    <xf numFmtId="0" fontId="1" fillId="0" borderId="0" xfId="2" applyFont="1"/>
    <xf numFmtId="0" fontId="12" fillId="0" borderId="0" xfId="2" applyFont="1"/>
    <xf numFmtId="0" fontId="10" fillId="0" borderId="0" xfId="2"/>
    <xf numFmtId="0" fontId="13" fillId="0" borderId="0" xfId="2" applyFont="1"/>
    <xf numFmtId="0" fontId="13" fillId="0" borderId="0" xfId="2" applyFont="1" applyAlignment="1">
      <alignment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4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0" fillId="0" borderId="0" xfId="0"/>
  </cellXfs>
  <cellStyles count="3">
    <cellStyle name="Currency" xfId="1" builtinId="4"/>
    <cellStyle name="Normal" xfId="0" builtinId="0"/>
    <cellStyle name="Normal 2" xfId="2" xr:uid="{8F7A68FA-CC38-423F-B477-A452E0CD4BE4}"/>
  </cellStyles>
  <dxfs count="0"/>
  <tableStyles count="0" defaultTableStyle="TableStyleMedium2" defaultPivotStyle="PivotStyleLight16"/>
  <colors>
    <mruColors>
      <color rgb="FF5E5745"/>
      <color rgb="FFFFC72C"/>
      <color rgb="FFE268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26</xdr:row>
      <xdr:rowOff>180975</xdr:rowOff>
    </xdr:from>
    <xdr:to>
      <xdr:col>1</xdr:col>
      <xdr:colOff>1838325</xdr:colOff>
      <xdr:row>29</xdr:row>
      <xdr:rowOff>40374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3272E4E-869F-F650-8FF8-B8FFE748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5676900"/>
          <a:ext cx="1666875" cy="488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85725</xdr:rowOff>
    </xdr:from>
    <xdr:to>
      <xdr:col>6</xdr:col>
      <xdr:colOff>512445</xdr:colOff>
      <xdr:row>0</xdr:row>
      <xdr:rowOff>657225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0FCFBD-9E65-4CC4-97BE-43CFEDFB0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038" y="87630"/>
          <a:ext cx="238400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5FD4B-E8AB-4DE1-8F4B-7411B12195E8}">
  <sheetPr>
    <tabColor rgb="FFFFC72C"/>
  </sheetPr>
  <dimension ref="A1:Z30"/>
  <sheetViews>
    <sheetView tabSelected="1" topLeftCell="A3" workbookViewId="0">
      <selection activeCell="H26" sqref="H26"/>
    </sheetView>
  </sheetViews>
  <sheetFormatPr defaultRowHeight="16.5" x14ac:dyDescent="0.3"/>
  <cols>
    <col min="1" max="1" width="2" customWidth="1"/>
    <col min="2" max="2" width="40.75" customWidth="1"/>
    <col min="3" max="3" width="25.875" customWidth="1"/>
    <col min="4" max="4" width="2.25" customWidth="1"/>
  </cols>
  <sheetData>
    <row r="1" spans="1:26" ht="20.25" x14ac:dyDescent="0.35">
      <c r="A1" s="13"/>
      <c r="B1" s="66" t="s">
        <v>450</v>
      </c>
      <c r="C1" s="13"/>
      <c r="D1" s="13"/>
      <c r="F1" t="s">
        <v>458</v>
      </c>
      <c r="H1" s="74" t="s">
        <v>459</v>
      </c>
    </row>
    <row r="2" spans="1:26" x14ac:dyDescent="0.3">
      <c r="A2" s="13"/>
      <c r="B2" s="13"/>
      <c r="C2" s="13"/>
      <c r="D2" s="13"/>
      <c r="Z2">
        <v>2019</v>
      </c>
    </row>
    <row r="3" spans="1:26" x14ac:dyDescent="0.3">
      <c r="A3" s="13"/>
      <c r="B3" s="13" t="s">
        <v>446</v>
      </c>
      <c r="C3" s="69" t="s">
        <v>456</v>
      </c>
      <c r="D3" s="13"/>
      <c r="Z3">
        <v>2020</v>
      </c>
    </row>
    <row r="4" spans="1:26" x14ac:dyDescent="0.3">
      <c r="A4" s="13"/>
      <c r="B4" s="13" t="s">
        <v>447</v>
      </c>
      <c r="C4" s="69" t="s">
        <v>454</v>
      </c>
      <c r="D4" s="13"/>
      <c r="Z4">
        <v>2021</v>
      </c>
    </row>
    <row r="5" spans="1:26" x14ac:dyDescent="0.3">
      <c r="A5" s="13"/>
      <c r="B5" s="13" t="s">
        <v>448</v>
      </c>
      <c r="C5" s="69" t="s">
        <v>455</v>
      </c>
      <c r="D5" s="13"/>
      <c r="Z5">
        <v>2022</v>
      </c>
    </row>
    <row r="6" spans="1:26" x14ac:dyDescent="0.3">
      <c r="A6" s="13"/>
      <c r="B6" s="13" t="s">
        <v>449</v>
      </c>
      <c r="C6" s="13" t="str">
        <f>LEFT(C3,2)</f>
        <v>AL</v>
      </c>
      <c r="D6" s="13"/>
      <c r="Z6">
        <v>2023</v>
      </c>
    </row>
    <row r="7" spans="1:26" x14ac:dyDescent="0.3">
      <c r="A7" s="13"/>
      <c r="B7" s="13"/>
      <c r="C7" s="13"/>
      <c r="D7" s="13"/>
      <c r="Z7">
        <v>2024</v>
      </c>
    </row>
    <row r="8" spans="1:26" x14ac:dyDescent="0.3">
      <c r="A8" s="13"/>
      <c r="B8" s="13" t="s">
        <v>451</v>
      </c>
      <c r="C8" s="70">
        <v>2023</v>
      </c>
      <c r="D8" s="13"/>
      <c r="Z8">
        <v>2025</v>
      </c>
    </row>
    <row r="9" spans="1:26" x14ac:dyDescent="0.3">
      <c r="A9" s="13"/>
      <c r="B9" s="13" t="s">
        <v>452</v>
      </c>
      <c r="C9" s="71">
        <v>100</v>
      </c>
      <c r="D9" s="13"/>
      <c r="Z9">
        <v>2026</v>
      </c>
    </row>
    <row r="10" spans="1:26" x14ac:dyDescent="0.3">
      <c r="A10" s="13"/>
      <c r="B10" s="13"/>
      <c r="C10" s="13"/>
      <c r="D10" s="13"/>
      <c r="Z10">
        <v>2027</v>
      </c>
    </row>
    <row r="11" spans="1:26" x14ac:dyDescent="0.3">
      <c r="A11" s="13"/>
      <c r="B11" s="13"/>
      <c r="C11" s="13"/>
      <c r="D11" s="13"/>
      <c r="Z11">
        <v>2028</v>
      </c>
    </row>
    <row r="12" spans="1:26" x14ac:dyDescent="0.3">
      <c r="A12" s="13"/>
      <c r="B12" s="13"/>
      <c r="C12" s="13"/>
      <c r="D12" s="13"/>
    </row>
    <row r="13" spans="1:26" x14ac:dyDescent="0.3">
      <c r="A13" s="13"/>
      <c r="B13" s="13"/>
      <c r="C13" s="13"/>
      <c r="D13" s="13"/>
    </row>
    <row r="14" spans="1:26" x14ac:dyDescent="0.3">
      <c r="A14" s="13"/>
      <c r="B14" s="13"/>
      <c r="C14" s="13"/>
      <c r="D14" s="13"/>
    </row>
    <row r="16" spans="1:26" x14ac:dyDescent="0.3">
      <c r="A16" s="77">
        <v>1</v>
      </c>
      <c r="B16" t="s">
        <v>462</v>
      </c>
    </row>
    <row r="17" spans="1:2" x14ac:dyDescent="0.3">
      <c r="A17" s="77">
        <v>2</v>
      </c>
      <c r="B17" t="s">
        <v>463</v>
      </c>
    </row>
    <row r="18" spans="1:2" x14ac:dyDescent="0.3">
      <c r="A18" s="77">
        <v>3</v>
      </c>
      <c r="B18" t="s">
        <v>464</v>
      </c>
    </row>
    <row r="19" spans="1:2" x14ac:dyDescent="0.3">
      <c r="B19" t="s">
        <v>465</v>
      </c>
    </row>
    <row r="20" spans="1:2" x14ac:dyDescent="0.3">
      <c r="B20" t="s">
        <v>466</v>
      </c>
    </row>
    <row r="21" spans="1:2" x14ac:dyDescent="0.3">
      <c r="B21" t="s">
        <v>467</v>
      </c>
    </row>
    <row r="22" spans="1:2" x14ac:dyDescent="0.3">
      <c r="B22" t="s">
        <v>468</v>
      </c>
    </row>
    <row r="23" spans="1:2" x14ac:dyDescent="0.3">
      <c r="B23" t="s">
        <v>469</v>
      </c>
    </row>
    <row r="24" spans="1:2" x14ac:dyDescent="0.3">
      <c r="B24" t="s">
        <v>470</v>
      </c>
    </row>
    <row r="26" spans="1:2" x14ac:dyDescent="0.3">
      <c r="B26" s="77" t="s">
        <v>471</v>
      </c>
    </row>
    <row r="27" spans="1:2" x14ac:dyDescent="0.3">
      <c r="B27" s="87"/>
    </row>
    <row r="28" spans="1:2" x14ac:dyDescent="0.3">
      <c r="B28" s="87"/>
    </row>
    <row r="29" spans="1:2" x14ac:dyDescent="0.3">
      <c r="B29" s="87"/>
    </row>
    <row r="30" spans="1:2" x14ac:dyDescent="0.3">
      <c r="B30" s="87"/>
    </row>
  </sheetData>
  <mergeCells count="1">
    <mergeCell ref="B27:B30"/>
  </mergeCells>
  <dataValidations count="2">
    <dataValidation type="whole" allowBlank="1" showInputMessage="1" showErrorMessage="1" sqref="C9" xr:uid="{D32BB34D-BCE8-4B5D-8B2B-CAA7C17EF1DD}">
      <formula1>10</formula1>
      <formula2>500</formula2>
    </dataValidation>
    <dataValidation type="list" allowBlank="1" showInputMessage="1" showErrorMessage="1" sqref="C8" xr:uid="{6A4AF7F4-765F-48CA-BCCF-A360C80B52FB}">
      <formula1>$Z$2:$Z$11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AFD0E-F052-4917-9178-85D27B6C1535}">
  <sheetPr>
    <tabColor rgb="FF5E5745"/>
  </sheetPr>
  <dimension ref="A1:AD80"/>
  <sheetViews>
    <sheetView workbookViewId="0">
      <pane xSplit="9" ySplit="6" topLeftCell="J67" activePane="bottomRight" state="frozen"/>
      <selection activeCell="J120" sqref="J120"/>
      <selection pane="topRight" activeCell="J120" sqref="J120"/>
      <selection pane="bottomLeft" activeCell="J120" sqref="J120"/>
      <selection pane="bottomRight" activeCell="J120" sqref="J120"/>
    </sheetView>
  </sheetViews>
  <sheetFormatPr defaultColWidth="8.75" defaultRowHeight="12.75" x14ac:dyDescent="0.2"/>
  <cols>
    <col min="1" max="5" width="8.75" style="1"/>
    <col min="6" max="6" width="16.125" style="1" customWidth="1"/>
    <col min="7" max="7" width="10.625" style="1" customWidth="1"/>
    <col min="8" max="8" width="10.625" style="3" customWidth="1"/>
    <col min="9" max="9" width="10.625" style="4" customWidth="1"/>
    <col min="10" max="10" width="1.75" style="1" customWidth="1"/>
    <col min="11" max="11" width="9.5" style="1" bestFit="1" customWidth="1"/>
    <col min="12" max="22" width="8.75" style="1"/>
    <col min="23" max="23" width="10.625" style="1" bestFit="1" customWidth="1"/>
    <col min="24" max="29" width="8.75" style="1"/>
    <col min="30" max="30" width="8.75" style="1" customWidth="1"/>
    <col min="31" max="16384" width="8.75" style="1"/>
  </cols>
  <sheetData>
    <row r="1" spans="1:30" x14ac:dyDescent="0.2">
      <c r="A1" s="85" t="s">
        <v>102</v>
      </c>
      <c r="B1" s="85"/>
      <c r="C1" s="86" t="s">
        <v>103</v>
      </c>
      <c r="D1" s="86"/>
      <c r="E1" s="86"/>
    </row>
    <row r="5" spans="1:30" x14ac:dyDescent="0.2">
      <c r="A5" s="7"/>
      <c r="B5" s="7"/>
      <c r="C5" s="7"/>
      <c r="D5" s="7"/>
      <c r="E5" s="7"/>
      <c r="F5" s="7"/>
      <c r="G5" s="49" t="s">
        <v>100</v>
      </c>
      <c r="H5" s="50"/>
      <c r="I5" s="5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AD5" s="1" t="s">
        <v>104</v>
      </c>
    </row>
    <row r="6" spans="1:30" x14ac:dyDescent="0.2">
      <c r="A6" s="7"/>
      <c r="B6" s="7"/>
      <c r="C6" s="7"/>
      <c r="D6" s="7"/>
      <c r="E6" s="7"/>
      <c r="F6" s="7"/>
      <c r="G6" s="49" t="s">
        <v>101</v>
      </c>
      <c r="H6" s="50" t="s">
        <v>97</v>
      </c>
      <c r="I6" s="51" t="s">
        <v>99</v>
      </c>
      <c r="J6" s="7"/>
      <c r="K6" s="49" t="s">
        <v>0</v>
      </c>
      <c r="L6" s="49" t="s">
        <v>1</v>
      </c>
      <c r="M6" s="49" t="s">
        <v>2</v>
      </c>
      <c r="N6" s="49" t="s">
        <v>3</v>
      </c>
      <c r="O6" s="49" t="s">
        <v>4</v>
      </c>
      <c r="P6" s="49" t="s">
        <v>5</v>
      </c>
      <c r="Q6" s="49" t="s">
        <v>6</v>
      </c>
      <c r="R6" s="49" t="s">
        <v>7</v>
      </c>
      <c r="S6" s="49" t="s">
        <v>8</v>
      </c>
      <c r="T6" s="49" t="s">
        <v>9</v>
      </c>
      <c r="U6" s="49" t="s">
        <v>10</v>
      </c>
      <c r="V6" s="49" t="s">
        <v>11</v>
      </c>
      <c r="W6" s="49" t="s">
        <v>12</v>
      </c>
      <c r="AD6" s="1" t="s">
        <v>105</v>
      </c>
    </row>
    <row r="7" spans="1:30" x14ac:dyDescent="0.2">
      <c r="A7" s="7" t="s">
        <v>13</v>
      </c>
      <c r="B7" s="7"/>
      <c r="C7" s="7"/>
      <c r="D7" s="7"/>
      <c r="E7" s="7"/>
      <c r="F7" s="7"/>
      <c r="G7" s="7"/>
      <c r="H7" s="25"/>
      <c r="I7" s="10"/>
      <c r="J7" s="7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AD7" s="1" t="s">
        <v>96</v>
      </c>
    </row>
    <row r="8" spans="1:30" x14ac:dyDescent="0.2">
      <c r="A8" s="7"/>
      <c r="B8" s="7" t="s">
        <v>89</v>
      </c>
      <c r="C8" s="7"/>
      <c r="D8" s="7"/>
      <c r="E8" s="7"/>
      <c r="F8" s="7"/>
      <c r="G8" s="7"/>
      <c r="H8" s="25"/>
      <c r="I8" s="10"/>
      <c r="J8" s="7"/>
      <c r="K8" s="7">
        <f>Rooms!K8</f>
        <v>100</v>
      </c>
      <c r="L8" s="7">
        <f>Rooms!L8</f>
        <v>100</v>
      </c>
      <c r="M8" s="7">
        <f>Rooms!M8</f>
        <v>100</v>
      </c>
      <c r="N8" s="7">
        <f>Rooms!N8</f>
        <v>100</v>
      </c>
      <c r="O8" s="7">
        <f>Rooms!O8</f>
        <v>100</v>
      </c>
      <c r="P8" s="7">
        <f>Rooms!P8</f>
        <v>100</v>
      </c>
      <c r="Q8" s="7">
        <f>Rooms!Q8</f>
        <v>100</v>
      </c>
      <c r="R8" s="7">
        <f>Rooms!R8</f>
        <v>100</v>
      </c>
      <c r="S8" s="7">
        <f>Rooms!S8</f>
        <v>100</v>
      </c>
      <c r="T8" s="7">
        <f>Rooms!T8</f>
        <v>100</v>
      </c>
      <c r="U8" s="7">
        <f>Rooms!U8</f>
        <v>100</v>
      </c>
      <c r="V8" s="7">
        <f>Rooms!V8</f>
        <v>100</v>
      </c>
      <c r="W8" s="7"/>
      <c r="AD8" s="1" t="s">
        <v>98</v>
      </c>
    </row>
    <row r="9" spans="1:30" x14ac:dyDescent="0.2">
      <c r="A9" s="7"/>
      <c r="B9" s="7" t="s">
        <v>90</v>
      </c>
      <c r="C9" s="7"/>
      <c r="D9" s="7"/>
      <c r="E9" s="7"/>
      <c r="F9" s="7"/>
      <c r="G9" s="7"/>
      <c r="H9" s="25"/>
      <c r="I9" s="10"/>
      <c r="J9" s="7"/>
      <c r="K9" s="7">
        <f>Rooms!K9</f>
        <v>31</v>
      </c>
      <c r="L9" s="7">
        <f>Rooms!L9</f>
        <v>29</v>
      </c>
      <c r="M9" s="7">
        <f>Rooms!M9</f>
        <v>31</v>
      </c>
      <c r="N9" s="7">
        <f>Rooms!N9</f>
        <v>30</v>
      </c>
      <c r="O9" s="7">
        <f>Rooms!O9</f>
        <v>31</v>
      </c>
      <c r="P9" s="7">
        <f>Rooms!P9</f>
        <v>30</v>
      </c>
      <c r="Q9" s="7">
        <f>Rooms!Q9</f>
        <v>31</v>
      </c>
      <c r="R9" s="7">
        <f>Rooms!R9</f>
        <v>31</v>
      </c>
      <c r="S9" s="7">
        <f>Rooms!S9</f>
        <v>30</v>
      </c>
      <c r="T9" s="7">
        <f>Rooms!T9</f>
        <v>31</v>
      </c>
      <c r="U9" s="7">
        <f>Rooms!U9</f>
        <v>30</v>
      </c>
      <c r="V9" s="7">
        <f>Rooms!V9</f>
        <v>31</v>
      </c>
      <c r="W9" s="7"/>
      <c r="AD9" s="1" t="s">
        <v>445</v>
      </c>
    </row>
    <row r="10" spans="1:30" x14ac:dyDescent="0.2">
      <c r="A10" s="7"/>
      <c r="B10" s="7" t="s">
        <v>91</v>
      </c>
      <c r="C10" s="7"/>
      <c r="D10" s="7"/>
      <c r="E10" s="7"/>
      <c r="F10" s="7"/>
      <c r="G10" s="7"/>
      <c r="H10" s="25"/>
      <c r="I10" s="10"/>
      <c r="J10" s="7"/>
      <c r="K10" s="7">
        <f>Rooms!K10</f>
        <v>3100</v>
      </c>
      <c r="L10" s="7">
        <f>Rooms!L10</f>
        <v>2900</v>
      </c>
      <c r="M10" s="7">
        <f>Rooms!M10</f>
        <v>3100</v>
      </c>
      <c r="N10" s="7">
        <f>Rooms!N10</f>
        <v>3000</v>
      </c>
      <c r="O10" s="7">
        <f>Rooms!O10</f>
        <v>3100</v>
      </c>
      <c r="P10" s="7">
        <f>Rooms!P10</f>
        <v>3000</v>
      </c>
      <c r="Q10" s="7">
        <f>Rooms!Q10</f>
        <v>3100</v>
      </c>
      <c r="R10" s="7">
        <f>Rooms!R10</f>
        <v>3100</v>
      </c>
      <c r="S10" s="7">
        <f>Rooms!S10</f>
        <v>3000</v>
      </c>
      <c r="T10" s="7">
        <f>Rooms!T10</f>
        <v>3100</v>
      </c>
      <c r="U10" s="7">
        <f>Rooms!U10</f>
        <v>3000</v>
      </c>
      <c r="V10" s="7">
        <f>Rooms!V10</f>
        <v>3100</v>
      </c>
      <c r="W10" s="8">
        <f>SUM(K10:V10)</f>
        <v>36600</v>
      </c>
      <c r="AD10" s="1" t="s">
        <v>106</v>
      </c>
    </row>
    <row r="11" spans="1:30" x14ac:dyDescent="0.2">
      <c r="A11" s="7"/>
      <c r="B11" s="7" t="s">
        <v>92</v>
      </c>
      <c r="C11" s="7"/>
      <c r="D11" s="7"/>
      <c r="E11" s="7"/>
      <c r="F11" s="7"/>
      <c r="G11" s="7"/>
      <c r="H11" s="25"/>
      <c r="I11" s="10"/>
      <c r="J11" s="7"/>
      <c r="K11" s="8">
        <f>Rooms!K11</f>
        <v>1860</v>
      </c>
      <c r="L11" s="8">
        <f>Rooms!L11</f>
        <v>1885</v>
      </c>
      <c r="M11" s="8">
        <f>Rooms!M11</f>
        <v>2015</v>
      </c>
      <c r="N11" s="8">
        <f>Rooms!N11</f>
        <v>1950</v>
      </c>
      <c r="O11" s="8">
        <f>Rooms!O11</f>
        <v>2015</v>
      </c>
      <c r="P11" s="8">
        <f>Rooms!P11</f>
        <v>1950</v>
      </c>
      <c r="Q11" s="8">
        <f>Rooms!Q11</f>
        <v>2015</v>
      </c>
      <c r="R11" s="8">
        <f>Rooms!R11</f>
        <v>2015</v>
      </c>
      <c r="S11" s="8">
        <f>Rooms!S11</f>
        <v>1950</v>
      </c>
      <c r="T11" s="8">
        <f>Rooms!T11</f>
        <v>2015</v>
      </c>
      <c r="U11" s="8">
        <f>Rooms!U11</f>
        <v>1950</v>
      </c>
      <c r="V11" s="8">
        <f>Rooms!V11</f>
        <v>2015</v>
      </c>
      <c r="W11" s="8">
        <f>SUM(K11:V11)</f>
        <v>23635</v>
      </c>
    </row>
    <row r="12" spans="1:30" x14ac:dyDescent="0.2">
      <c r="A12" s="7"/>
      <c r="B12" s="7" t="s">
        <v>93</v>
      </c>
      <c r="C12" s="7"/>
      <c r="D12" s="7"/>
      <c r="E12" s="7"/>
      <c r="F12" s="7"/>
      <c r="G12" s="7"/>
      <c r="H12" s="25"/>
      <c r="I12" s="10"/>
      <c r="J12" s="7"/>
      <c r="K12" s="9">
        <f>Rooms!K12</f>
        <v>82.5</v>
      </c>
      <c r="L12" s="9">
        <f>Rooms!L12</f>
        <v>88</v>
      </c>
      <c r="M12" s="9">
        <f>Rooms!M12</f>
        <v>88</v>
      </c>
      <c r="N12" s="9">
        <f>Rooms!N12</f>
        <v>88</v>
      </c>
      <c r="O12" s="9">
        <f>Rooms!O12</f>
        <v>88</v>
      </c>
      <c r="P12" s="9">
        <f>Rooms!P12</f>
        <v>88</v>
      </c>
      <c r="Q12" s="9">
        <f>Rooms!Q12</f>
        <v>88</v>
      </c>
      <c r="R12" s="9">
        <f>Rooms!R12</f>
        <v>88</v>
      </c>
      <c r="S12" s="9">
        <f>Rooms!S12</f>
        <v>88</v>
      </c>
      <c r="T12" s="9">
        <f>Rooms!T12</f>
        <v>88</v>
      </c>
      <c r="U12" s="9">
        <f>Rooms!U12</f>
        <v>88</v>
      </c>
      <c r="V12" s="9">
        <f>Rooms!V12</f>
        <v>88</v>
      </c>
      <c r="W12" s="9">
        <f>W15/W11</f>
        <v>87.567167336577114</v>
      </c>
    </row>
    <row r="13" spans="1:30" x14ac:dyDescent="0.2">
      <c r="A13" s="7"/>
      <c r="B13" s="7" t="s">
        <v>94</v>
      </c>
      <c r="C13" s="7"/>
      <c r="D13" s="7"/>
      <c r="E13" s="7"/>
      <c r="F13" s="7"/>
      <c r="G13" s="7"/>
      <c r="H13" s="25"/>
      <c r="I13" s="10"/>
      <c r="J13" s="7"/>
      <c r="K13" s="10">
        <f>Rooms!K13</f>
        <v>0.6</v>
      </c>
      <c r="L13" s="10">
        <f>Rooms!L13</f>
        <v>0.65</v>
      </c>
      <c r="M13" s="10">
        <f>Rooms!M13</f>
        <v>0.65</v>
      </c>
      <c r="N13" s="10">
        <f>Rooms!N13</f>
        <v>0.65</v>
      </c>
      <c r="O13" s="10">
        <f>Rooms!O13</f>
        <v>0.65</v>
      </c>
      <c r="P13" s="10">
        <f>Rooms!P13</f>
        <v>0.65</v>
      </c>
      <c r="Q13" s="10">
        <f>Rooms!Q13</f>
        <v>0.65</v>
      </c>
      <c r="R13" s="10">
        <f>Rooms!R13</f>
        <v>0.65</v>
      </c>
      <c r="S13" s="10">
        <f>Rooms!S13</f>
        <v>0.65</v>
      </c>
      <c r="T13" s="10">
        <f>Rooms!T13</f>
        <v>0.65</v>
      </c>
      <c r="U13" s="10">
        <f>Rooms!U13</f>
        <v>0.65</v>
      </c>
      <c r="V13" s="10">
        <f>Rooms!V13</f>
        <v>0.65</v>
      </c>
      <c r="W13" s="10">
        <f>W11/W10</f>
        <v>0.64576502732240437</v>
      </c>
    </row>
    <row r="14" spans="1:30" x14ac:dyDescent="0.2">
      <c r="A14" s="7"/>
      <c r="B14" s="7"/>
      <c r="C14" s="7"/>
      <c r="D14" s="7"/>
      <c r="E14" s="7"/>
      <c r="F14" s="7"/>
      <c r="G14" s="7"/>
      <c r="H14" s="25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0" x14ac:dyDescent="0.2">
      <c r="A15" s="7"/>
      <c r="B15" s="7" t="s">
        <v>95</v>
      </c>
      <c r="C15" s="7"/>
      <c r="D15" s="7"/>
      <c r="E15" s="7"/>
      <c r="F15" s="7"/>
      <c r="G15" s="7"/>
      <c r="H15" s="25"/>
      <c r="I15" s="10"/>
      <c r="J15" s="7"/>
      <c r="K15" s="20">
        <f>Rooms!K15</f>
        <v>153450</v>
      </c>
      <c r="L15" s="20">
        <f>Rooms!L15</f>
        <v>165880</v>
      </c>
      <c r="M15" s="20">
        <f>Rooms!M15</f>
        <v>177320</v>
      </c>
      <c r="N15" s="20">
        <f>Rooms!N15</f>
        <v>171600</v>
      </c>
      <c r="O15" s="20">
        <f>Rooms!O15</f>
        <v>177320</v>
      </c>
      <c r="P15" s="20">
        <f>Rooms!P15</f>
        <v>171600</v>
      </c>
      <c r="Q15" s="20">
        <f>Rooms!Q15</f>
        <v>177320</v>
      </c>
      <c r="R15" s="20">
        <f>Rooms!R15</f>
        <v>177320</v>
      </c>
      <c r="S15" s="20">
        <f>Rooms!S15</f>
        <v>171600</v>
      </c>
      <c r="T15" s="20">
        <f>Rooms!T15</f>
        <v>177320</v>
      </c>
      <c r="U15" s="20">
        <f>Rooms!U15</f>
        <v>171600</v>
      </c>
      <c r="V15" s="20">
        <f>Rooms!V15</f>
        <v>177320</v>
      </c>
      <c r="W15" s="20">
        <f>SUM(K15:V15)</f>
        <v>2069650</v>
      </c>
    </row>
    <row r="16" spans="1:30" x14ac:dyDescent="0.2">
      <c r="A16" s="7"/>
      <c r="B16" s="7"/>
      <c r="C16" s="7"/>
      <c r="D16" s="7"/>
      <c r="E16" s="7"/>
      <c r="F16" s="7"/>
      <c r="G16" s="7"/>
      <c r="H16" s="25"/>
      <c r="I16" s="10"/>
      <c r="J16" s="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x14ac:dyDescent="0.2">
      <c r="A17" s="7"/>
      <c r="B17" s="47" t="s">
        <v>25</v>
      </c>
      <c r="C17" s="7"/>
      <c r="D17" s="7"/>
      <c r="E17" s="7"/>
      <c r="F17" s="7"/>
      <c r="G17" s="49" t="s">
        <v>107</v>
      </c>
      <c r="H17" s="25"/>
      <c r="I17" s="10"/>
      <c r="J17" s="7"/>
      <c r="K17" s="19">
        <f t="shared" ref="K17:V17" si="0">K18+K25+K29</f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  <c r="S17" s="19">
        <f t="shared" si="0"/>
        <v>0</v>
      </c>
      <c r="T17" s="19">
        <f t="shared" si="0"/>
        <v>0</v>
      </c>
      <c r="U17" s="19">
        <f t="shared" si="0"/>
        <v>0</v>
      </c>
      <c r="V17" s="19">
        <f t="shared" si="0"/>
        <v>0</v>
      </c>
      <c r="W17" s="19">
        <f>SUM(K17:V17)</f>
        <v>0</v>
      </c>
    </row>
    <row r="18" spans="1:23" x14ac:dyDescent="0.2">
      <c r="A18" s="7"/>
      <c r="B18" s="7"/>
      <c r="C18" s="47" t="s">
        <v>26</v>
      </c>
      <c r="D18" s="7"/>
      <c r="E18" s="7"/>
      <c r="F18" s="7"/>
      <c r="G18" s="49" t="s">
        <v>108</v>
      </c>
      <c r="H18" s="25"/>
      <c r="I18" s="10"/>
      <c r="J18" s="7"/>
      <c r="K18" s="20">
        <f>K19+K20</f>
        <v>0</v>
      </c>
      <c r="L18" s="20">
        <f t="shared" ref="L18:V18" si="1">L19+L20</f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  <c r="U18" s="20">
        <f t="shared" si="1"/>
        <v>0</v>
      </c>
      <c r="V18" s="20">
        <f t="shared" si="1"/>
        <v>0</v>
      </c>
      <c r="W18" s="20">
        <f t="shared" ref="W18:W31" si="2">SUM(K18:V18)</f>
        <v>0</v>
      </c>
    </row>
    <row r="19" spans="1:23" x14ac:dyDescent="0.2">
      <c r="A19" s="7"/>
      <c r="B19" s="7"/>
      <c r="C19" s="7"/>
      <c r="D19" s="7" t="s">
        <v>27</v>
      </c>
      <c r="E19" s="7"/>
      <c r="F19" s="7"/>
      <c r="G19" s="1" t="s">
        <v>105</v>
      </c>
      <c r="J19" s="2"/>
      <c r="K19" s="21">
        <f t="shared" ref="K19:V19" si="3">IF($G19="% of Rev",K$15*$I19,IF($G19="CPOR",K$11*$H19,IF($G19="Per Day",K$9*$H19,IF($G19="Per Month",$H19,0))))</f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0">
        <f t="shared" si="2"/>
        <v>0</v>
      </c>
    </row>
    <row r="20" spans="1:23" x14ac:dyDescent="0.2">
      <c r="A20" s="7"/>
      <c r="B20" s="7"/>
      <c r="C20" s="7"/>
      <c r="D20" s="7" t="s">
        <v>28</v>
      </c>
      <c r="E20" s="7"/>
      <c r="F20" s="7"/>
      <c r="G20" s="7"/>
      <c r="H20" s="25"/>
      <c r="I20" s="10"/>
      <c r="J20" s="7"/>
      <c r="K20" s="20">
        <f t="shared" ref="K20:V20" si="4">SUM(K21:K24)</f>
        <v>0</v>
      </c>
      <c r="L20" s="20">
        <f t="shared" si="4"/>
        <v>0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0</v>
      </c>
      <c r="R20" s="20">
        <f t="shared" si="4"/>
        <v>0</v>
      </c>
      <c r="S20" s="20">
        <f t="shared" si="4"/>
        <v>0</v>
      </c>
      <c r="T20" s="20">
        <f t="shared" si="4"/>
        <v>0</v>
      </c>
      <c r="U20" s="20">
        <f t="shared" si="4"/>
        <v>0</v>
      </c>
      <c r="V20" s="20">
        <f t="shared" si="4"/>
        <v>0</v>
      </c>
      <c r="W20" s="20">
        <f t="shared" si="2"/>
        <v>0</v>
      </c>
    </row>
    <row r="21" spans="1:23" x14ac:dyDescent="0.2">
      <c r="A21" s="7"/>
      <c r="B21" s="7"/>
      <c r="C21" s="7"/>
      <c r="D21" s="7"/>
      <c r="E21" s="7" t="s">
        <v>258</v>
      </c>
      <c r="F21" s="7"/>
      <c r="G21" s="1" t="s">
        <v>105</v>
      </c>
      <c r="J21" s="2"/>
      <c r="K21" s="21">
        <f t="shared" ref="K21:V24" si="5">IF($G21="% of Rev",K$15*$I21,IF($G21="CPOR",K$11*$H21,IF($G21="Per Day",K$9*$H21,IF($G21="Per Month",$H21,0))))</f>
        <v>0</v>
      </c>
      <c r="L21" s="21">
        <f t="shared" si="5"/>
        <v>0</v>
      </c>
      <c r="M21" s="21">
        <f t="shared" si="5"/>
        <v>0</v>
      </c>
      <c r="N21" s="21">
        <f t="shared" si="5"/>
        <v>0</v>
      </c>
      <c r="O21" s="21">
        <f t="shared" si="5"/>
        <v>0</v>
      </c>
      <c r="P21" s="21">
        <f t="shared" si="5"/>
        <v>0</v>
      </c>
      <c r="Q21" s="21">
        <f t="shared" si="5"/>
        <v>0</v>
      </c>
      <c r="R21" s="21">
        <f t="shared" si="5"/>
        <v>0</v>
      </c>
      <c r="S21" s="21">
        <f t="shared" si="5"/>
        <v>0</v>
      </c>
      <c r="T21" s="21">
        <f t="shared" si="5"/>
        <v>0</v>
      </c>
      <c r="U21" s="21">
        <f t="shared" si="5"/>
        <v>0</v>
      </c>
      <c r="V21" s="21">
        <f t="shared" si="5"/>
        <v>0</v>
      </c>
      <c r="W21" s="20">
        <f t="shared" si="2"/>
        <v>0</v>
      </c>
    </row>
    <row r="22" spans="1:23" x14ac:dyDescent="0.2">
      <c r="A22" s="7"/>
      <c r="B22" s="7"/>
      <c r="C22" s="7"/>
      <c r="D22" s="7"/>
      <c r="E22" s="7" t="s">
        <v>332</v>
      </c>
      <c r="F22" s="7"/>
      <c r="G22" s="1" t="s">
        <v>105</v>
      </c>
      <c r="J22" s="2"/>
      <c r="K22" s="21">
        <f t="shared" si="5"/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T22" s="21">
        <f t="shared" si="5"/>
        <v>0</v>
      </c>
      <c r="U22" s="21">
        <f t="shared" si="5"/>
        <v>0</v>
      </c>
      <c r="V22" s="21">
        <f t="shared" si="5"/>
        <v>0</v>
      </c>
      <c r="W22" s="20">
        <f t="shared" si="2"/>
        <v>0</v>
      </c>
    </row>
    <row r="23" spans="1:23" x14ac:dyDescent="0.2">
      <c r="A23" s="7"/>
      <c r="B23" s="7"/>
      <c r="C23" s="7"/>
      <c r="D23" s="7"/>
      <c r="E23" s="7" t="s">
        <v>260</v>
      </c>
      <c r="F23" s="7"/>
      <c r="G23" s="1" t="s">
        <v>105</v>
      </c>
      <c r="J23" s="2"/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T23" s="21">
        <f t="shared" si="5"/>
        <v>0</v>
      </c>
      <c r="U23" s="21">
        <f t="shared" si="5"/>
        <v>0</v>
      </c>
      <c r="V23" s="21">
        <f t="shared" si="5"/>
        <v>0</v>
      </c>
      <c r="W23" s="20"/>
    </row>
    <row r="24" spans="1:23" x14ac:dyDescent="0.2">
      <c r="A24" s="7"/>
      <c r="B24" s="7"/>
      <c r="C24" s="7"/>
      <c r="D24" s="7"/>
      <c r="E24" s="7" t="s">
        <v>262</v>
      </c>
      <c r="F24" s="7"/>
      <c r="G24" s="1" t="s">
        <v>105</v>
      </c>
      <c r="J24" s="2"/>
      <c r="K24" s="21">
        <f t="shared" si="5"/>
        <v>0</v>
      </c>
      <c r="L24" s="21">
        <f t="shared" si="5"/>
        <v>0</v>
      </c>
      <c r="M24" s="21">
        <f t="shared" si="5"/>
        <v>0</v>
      </c>
      <c r="N24" s="21">
        <f t="shared" si="5"/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0"/>
    </row>
    <row r="25" spans="1:23" x14ac:dyDescent="0.2">
      <c r="A25" s="7"/>
      <c r="B25" s="7"/>
      <c r="C25" s="47" t="s">
        <v>35</v>
      </c>
      <c r="D25" s="7"/>
      <c r="E25" s="7"/>
      <c r="F25" s="7"/>
      <c r="G25" s="7"/>
      <c r="H25" s="25"/>
      <c r="I25" s="10"/>
      <c r="J25" s="7"/>
      <c r="K25" s="20">
        <f t="shared" ref="K25:V25" si="6">SUM(K26:K28)</f>
        <v>0</v>
      </c>
      <c r="L25" s="20">
        <f t="shared" si="6"/>
        <v>0</v>
      </c>
      <c r="M25" s="20">
        <f t="shared" si="6"/>
        <v>0</v>
      </c>
      <c r="N25" s="20">
        <f t="shared" si="6"/>
        <v>0</v>
      </c>
      <c r="O25" s="20">
        <f t="shared" si="6"/>
        <v>0</v>
      </c>
      <c r="P25" s="20">
        <f t="shared" si="6"/>
        <v>0</v>
      </c>
      <c r="Q25" s="20">
        <f t="shared" si="6"/>
        <v>0</v>
      </c>
      <c r="R25" s="20">
        <f t="shared" si="6"/>
        <v>0</v>
      </c>
      <c r="S25" s="20">
        <f t="shared" si="6"/>
        <v>0</v>
      </c>
      <c r="T25" s="20">
        <f t="shared" si="6"/>
        <v>0</v>
      </c>
      <c r="U25" s="20">
        <f t="shared" si="6"/>
        <v>0</v>
      </c>
      <c r="V25" s="20">
        <f t="shared" si="6"/>
        <v>0</v>
      </c>
      <c r="W25" s="20">
        <f t="shared" si="2"/>
        <v>0</v>
      </c>
    </row>
    <row r="26" spans="1:23" x14ac:dyDescent="0.2">
      <c r="A26" s="7"/>
      <c r="B26" s="7"/>
      <c r="C26" s="7"/>
      <c r="D26" s="7" t="s">
        <v>36</v>
      </c>
      <c r="E26" s="7"/>
      <c r="F26" s="7"/>
      <c r="G26" s="1" t="s">
        <v>445</v>
      </c>
      <c r="J26" s="2"/>
      <c r="K26" s="21">
        <f t="shared" ref="K26:V28" si="7">IF($G26="% of Rev",K$15*$I26,IF($G26="CPOR",K$11*$H26,IF($G26="Per Day",K$9*$H26,IF($G26="Per Month",$H26,0))))</f>
        <v>0</v>
      </c>
      <c r="L26" s="21">
        <f t="shared" si="7"/>
        <v>0</v>
      </c>
      <c r="M26" s="21">
        <f t="shared" si="7"/>
        <v>0</v>
      </c>
      <c r="N26" s="21">
        <f t="shared" si="7"/>
        <v>0</v>
      </c>
      <c r="O26" s="21">
        <f t="shared" si="7"/>
        <v>0</v>
      </c>
      <c r="P26" s="21">
        <f t="shared" si="7"/>
        <v>0</v>
      </c>
      <c r="Q26" s="21">
        <f t="shared" si="7"/>
        <v>0</v>
      </c>
      <c r="R26" s="21">
        <f t="shared" si="7"/>
        <v>0</v>
      </c>
      <c r="S26" s="21">
        <f t="shared" si="7"/>
        <v>0</v>
      </c>
      <c r="T26" s="21">
        <f t="shared" si="7"/>
        <v>0</v>
      </c>
      <c r="U26" s="21">
        <f t="shared" si="7"/>
        <v>0</v>
      </c>
      <c r="V26" s="21">
        <f t="shared" si="7"/>
        <v>0</v>
      </c>
      <c r="W26" s="20">
        <f t="shared" si="2"/>
        <v>0</v>
      </c>
    </row>
    <row r="27" spans="1:23" x14ac:dyDescent="0.2">
      <c r="A27" s="7"/>
      <c r="B27" s="7"/>
      <c r="C27" s="7"/>
      <c r="D27" s="7" t="s">
        <v>38</v>
      </c>
      <c r="E27" s="7"/>
      <c r="F27" s="7"/>
      <c r="G27" s="1" t="s">
        <v>445</v>
      </c>
      <c r="J27" s="2"/>
      <c r="K27" s="21">
        <f t="shared" si="7"/>
        <v>0</v>
      </c>
      <c r="L27" s="21">
        <f t="shared" si="7"/>
        <v>0</v>
      </c>
      <c r="M27" s="21">
        <f t="shared" si="7"/>
        <v>0</v>
      </c>
      <c r="N27" s="21">
        <f t="shared" si="7"/>
        <v>0</v>
      </c>
      <c r="O27" s="21">
        <f t="shared" si="7"/>
        <v>0</v>
      </c>
      <c r="P27" s="21">
        <f t="shared" si="7"/>
        <v>0</v>
      </c>
      <c r="Q27" s="21">
        <f t="shared" si="7"/>
        <v>0</v>
      </c>
      <c r="R27" s="21">
        <f t="shared" si="7"/>
        <v>0</v>
      </c>
      <c r="S27" s="21">
        <f t="shared" si="7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0">
        <f t="shared" si="2"/>
        <v>0</v>
      </c>
    </row>
    <row r="28" spans="1:23" x14ac:dyDescent="0.2">
      <c r="A28" s="7"/>
      <c r="B28" s="7"/>
      <c r="C28" s="7"/>
      <c r="D28" s="7" t="s">
        <v>442</v>
      </c>
      <c r="E28" s="7"/>
      <c r="F28" s="7"/>
      <c r="G28" s="1" t="s">
        <v>445</v>
      </c>
      <c r="J28" s="2"/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>
        <f t="shared" si="7"/>
        <v>0</v>
      </c>
      <c r="W28" s="20">
        <f t="shared" si="2"/>
        <v>0</v>
      </c>
    </row>
    <row r="29" spans="1:23" x14ac:dyDescent="0.2">
      <c r="A29" s="7"/>
      <c r="B29" s="7"/>
      <c r="C29" s="47" t="s">
        <v>40</v>
      </c>
      <c r="D29" s="7"/>
      <c r="E29" s="7"/>
      <c r="F29" s="7"/>
      <c r="G29" s="2"/>
      <c r="H29" s="23"/>
      <c r="I29" s="5"/>
      <c r="J29" s="2"/>
      <c r="K29" s="20">
        <f t="shared" ref="K29:V29" si="8">SUM(K30:K31)</f>
        <v>0</v>
      </c>
      <c r="L29" s="20">
        <f t="shared" si="8"/>
        <v>0</v>
      </c>
      <c r="M29" s="20">
        <f t="shared" si="8"/>
        <v>0</v>
      </c>
      <c r="N29" s="20">
        <f t="shared" si="8"/>
        <v>0</v>
      </c>
      <c r="O29" s="20">
        <f t="shared" si="8"/>
        <v>0</v>
      </c>
      <c r="P29" s="20">
        <f t="shared" si="8"/>
        <v>0</v>
      </c>
      <c r="Q29" s="20">
        <f t="shared" si="8"/>
        <v>0</v>
      </c>
      <c r="R29" s="20">
        <f t="shared" si="8"/>
        <v>0</v>
      </c>
      <c r="S29" s="20">
        <f t="shared" si="8"/>
        <v>0</v>
      </c>
      <c r="T29" s="20">
        <f t="shared" si="8"/>
        <v>0</v>
      </c>
      <c r="U29" s="20">
        <f t="shared" si="8"/>
        <v>0</v>
      </c>
      <c r="V29" s="20">
        <f t="shared" si="8"/>
        <v>0</v>
      </c>
      <c r="W29" s="20">
        <f t="shared" si="2"/>
        <v>0</v>
      </c>
    </row>
    <row r="30" spans="1:23" x14ac:dyDescent="0.2">
      <c r="A30" s="7"/>
      <c r="B30" s="7"/>
      <c r="C30" s="7"/>
      <c r="D30" s="7" t="s">
        <v>41</v>
      </c>
      <c r="E30" s="7"/>
      <c r="F30" s="7"/>
      <c r="J30" s="2"/>
      <c r="K30" s="21">
        <f t="shared" ref="K30:V31" si="9">IF($G30="% of Rev",K$15*$I30,IF($G30="CPOR",K$11*$H30,IF($G30="Per Day",K$9*$H30,IF($G30="Per Month",$H30,0))))</f>
        <v>0</v>
      </c>
      <c r="L30" s="21">
        <f t="shared" si="9"/>
        <v>0</v>
      </c>
      <c r="M30" s="21">
        <f t="shared" si="9"/>
        <v>0</v>
      </c>
      <c r="N30" s="21">
        <f t="shared" si="9"/>
        <v>0</v>
      </c>
      <c r="O30" s="21">
        <f t="shared" si="9"/>
        <v>0</v>
      </c>
      <c r="P30" s="21">
        <f t="shared" si="9"/>
        <v>0</v>
      </c>
      <c r="Q30" s="21">
        <f t="shared" si="9"/>
        <v>0</v>
      </c>
      <c r="R30" s="21">
        <f t="shared" si="9"/>
        <v>0</v>
      </c>
      <c r="S30" s="21">
        <f t="shared" si="9"/>
        <v>0</v>
      </c>
      <c r="T30" s="21">
        <f t="shared" si="9"/>
        <v>0</v>
      </c>
      <c r="U30" s="21">
        <f t="shared" si="9"/>
        <v>0</v>
      </c>
      <c r="V30" s="21">
        <f t="shared" si="9"/>
        <v>0</v>
      </c>
      <c r="W30" s="20">
        <f t="shared" si="2"/>
        <v>0</v>
      </c>
    </row>
    <row r="31" spans="1:23" x14ac:dyDescent="0.2">
      <c r="A31" s="7"/>
      <c r="B31" s="7"/>
      <c r="C31" s="7"/>
      <c r="D31" s="7" t="s">
        <v>185</v>
      </c>
      <c r="E31" s="7"/>
      <c r="F31" s="7"/>
      <c r="J31" s="2"/>
      <c r="K31" s="21">
        <f t="shared" si="9"/>
        <v>0</v>
      </c>
      <c r="L31" s="21">
        <f t="shared" si="9"/>
        <v>0</v>
      </c>
      <c r="M31" s="21">
        <f t="shared" si="9"/>
        <v>0</v>
      </c>
      <c r="N31" s="21">
        <f t="shared" si="9"/>
        <v>0</v>
      </c>
      <c r="O31" s="21">
        <f t="shared" si="9"/>
        <v>0</v>
      </c>
      <c r="P31" s="21">
        <f t="shared" si="9"/>
        <v>0</v>
      </c>
      <c r="Q31" s="21">
        <f t="shared" si="9"/>
        <v>0</v>
      </c>
      <c r="R31" s="21">
        <f t="shared" si="9"/>
        <v>0</v>
      </c>
      <c r="S31" s="21">
        <f t="shared" si="9"/>
        <v>0</v>
      </c>
      <c r="T31" s="21">
        <f t="shared" si="9"/>
        <v>0</v>
      </c>
      <c r="U31" s="21">
        <f t="shared" si="9"/>
        <v>0</v>
      </c>
      <c r="V31" s="21">
        <f t="shared" si="9"/>
        <v>0</v>
      </c>
      <c r="W31" s="20">
        <f t="shared" si="2"/>
        <v>0</v>
      </c>
    </row>
    <row r="32" spans="1:23" x14ac:dyDescent="0.2">
      <c r="A32" s="7"/>
      <c r="B32" s="7"/>
      <c r="C32" s="7"/>
      <c r="D32" s="7"/>
      <c r="E32" s="7"/>
      <c r="F32" s="7"/>
      <c r="G32" s="2"/>
      <c r="H32" s="23"/>
      <c r="I32" s="5"/>
      <c r="J32" s="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20"/>
    </row>
    <row r="33" spans="1:23" s="31" customFormat="1" x14ac:dyDescent="0.2">
      <c r="A33" s="47"/>
      <c r="B33" s="47" t="s">
        <v>44</v>
      </c>
      <c r="C33" s="47"/>
      <c r="D33" s="47"/>
      <c r="E33" s="47"/>
      <c r="F33" s="47"/>
      <c r="G33" s="47"/>
      <c r="H33" s="52"/>
      <c r="I33" s="53"/>
      <c r="J33" s="30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20"/>
    </row>
    <row r="34" spans="1:23" x14ac:dyDescent="0.2">
      <c r="A34" s="7"/>
      <c r="B34" s="7"/>
      <c r="C34" s="47" t="s">
        <v>45</v>
      </c>
      <c r="D34" s="7"/>
      <c r="E34" s="7"/>
      <c r="F34" s="7"/>
      <c r="G34" s="2"/>
      <c r="H34" s="23"/>
      <c r="I34" s="5"/>
      <c r="J34" s="2"/>
      <c r="K34" s="20">
        <f>K35+K36</f>
        <v>0</v>
      </c>
      <c r="L34" s="20">
        <f t="shared" ref="L34:V34" si="10">L35+L36</f>
        <v>0</v>
      </c>
      <c r="M34" s="20">
        <f t="shared" si="10"/>
        <v>0</v>
      </c>
      <c r="N34" s="20">
        <f t="shared" si="10"/>
        <v>0</v>
      </c>
      <c r="O34" s="20">
        <f t="shared" si="10"/>
        <v>0</v>
      </c>
      <c r="P34" s="20">
        <f t="shared" si="10"/>
        <v>0</v>
      </c>
      <c r="Q34" s="20">
        <f t="shared" si="10"/>
        <v>0</v>
      </c>
      <c r="R34" s="20">
        <f t="shared" si="10"/>
        <v>0</v>
      </c>
      <c r="S34" s="20">
        <f t="shared" si="10"/>
        <v>0</v>
      </c>
      <c r="T34" s="20">
        <f t="shared" si="10"/>
        <v>0</v>
      </c>
      <c r="U34" s="20">
        <f t="shared" si="10"/>
        <v>0</v>
      </c>
      <c r="V34" s="20">
        <f t="shared" si="10"/>
        <v>0</v>
      </c>
      <c r="W34" s="20">
        <f t="shared" ref="W34:W79" si="11">SUM(K34:V34)</f>
        <v>0</v>
      </c>
    </row>
    <row r="35" spans="1:23" x14ac:dyDescent="0.2">
      <c r="A35" s="7"/>
      <c r="B35" s="7"/>
      <c r="C35" s="7"/>
      <c r="D35" s="7" t="s">
        <v>49</v>
      </c>
      <c r="E35" s="7"/>
      <c r="F35" s="7"/>
      <c r="J35" s="2"/>
      <c r="K35" s="21">
        <f t="shared" ref="K35:V39" si="12">IF($G35="% of Rev",K$15*$I35,IF($G35="CPOR",K$11*$H35,IF($G35="Per Day",K$9*$H35,IF($G35="Per Month",$H35,0))))</f>
        <v>0</v>
      </c>
      <c r="L35" s="21">
        <f t="shared" si="12"/>
        <v>0</v>
      </c>
      <c r="M35" s="21">
        <f t="shared" si="12"/>
        <v>0</v>
      </c>
      <c r="N35" s="21">
        <f t="shared" si="12"/>
        <v>0</v>
      </c>
      <c r="O35" s="21">
        <f t="shared" si="12"/>
        <v>0</v>
      </c>
      <c r="P35" s="21">
        <f t="shared" si="12"/>
        <v>0</v>
      </c>
      <c r="Q35" s="21">
        <f t="shared" si="12"/>
        <v>0</v>
      </c>
      <c r="R35" s="21">
        <f t="shared" si="12"/>
        <v>0</v>
      </c>
      <c r="S35" s="21">
        <f t="shared" si="12"/>
        <v>0</v>
      </c>
      <c r="T35" s="21">
        <f t="shared" si="12"/>
        <v>0</v>
      </c>
      <c r="U35" s="21">
        <f t="shared" si="12"/>
        <v>0</v>
      </c>
      <c r="V35" s="21">
        <f t="shared" si="12"/>
        <v>0</v>
      </c>
      <c r="W35" s="20">
        <f t="shared" si="11"/>
        <v>0</v>
      </c>
    </row>
    <row r="36" spans="1:23" x14ac:dyDescent="0.2">
      <c r="A36" s="7"/>
      <c r="B36" s="7"/>
      <c r="C36" s="7"/>
      <c r="D36" s="7" t="s">
        <v>50</v>
      </c>
      <c r="E36" s="7"/>
      <c r="F36" s="7"/>
      <c r="J36" s="2"/>
      <c r="K36" s="21">
        <f t="shared" si="12"/>
        <v>0</v>
      </c>
      <c r="L36" s="21">
        <f t="shared" si="12"/>
        <v>0</v>
      </c>
      <c r="M36" s="21">
        <f t="shared" si="12"/>
        <v>0</v>
      </c>
      <c r="N36" s="21">
        <f t="shared" si="12"/>
        <v>0</v>
      </c>
      <c r="O36" s="21">
        <f t="shared" si="12"/>
        <v>0</v>
      </c>
      <c r="P36" s="21">
        <f t="shared" si="12"/>
        <v>0</v>
      </c>
      <c r="Q36" s="21">
        <f t="shared" si="12"/>
        <v>0</v>
      </c>
      <c r="R36" s="21">
        <f t="shared" si="12"/>
        <v>0</v>
      </c>
      <c r="S36" s="21">
        <f t="shared" si="12"/>
        <v>0</v>
      </c>
      <c r="T36" s="21">
        <f t="shared" si="12"/>
        <v>0</v>
      </c>
      <c r="U36" s="21">
        <f t="shared" si="12"/>
        <v>0</v>
      </c>
      <c r="V36" s="21">
        <f t="shared" si="12"/>
        <v>0</v>
      </c>
      <c r="W36" s="20">
        <f t="shared" si="11"/>
        <v>0</v>
      </c>
    </row>
    <row r="37" spans="1:23" x14ac:dyDescent="0.2">
      <c r="A37" s="7"/>
      <c r="B37" s="7"/>
      <c r="C37" s="47" t="s">
        <v>260</v>
      </c>
      <c r="D37" s="7"/>
      <c r="E37" s="7"/>
      <c r="F37" s="7"/>
      <c r="J37" s="2"/>
      <c r="K37" s="21">
        <f t="shared" si="12"/>
        <v>0</v>
      </c>
      <c r="L37" s="21">
        <f t="shared" si="12"/>
        <v>0</v>
      </c>
      <c r="M37" s="21">
        <f t="shared" si="12"/>
        <v>0</v>
      </c>
      <c r="N37" s="21">
        <f t="shared" si="12"/>
        <v>0</v>
      </c>
      <c r="O37" s="21">
        <f t="shared" si="12"/>
        <v>0</v>
      </c>
      <c r="P37" s="21">
        <f t="shared" si="12"/>
        <v>0</v>
      </c>
      <c r="Q37" s="21">
        <f t="shared" si="12"/>
        <v>0</v>
      </c>
      <c r="R37" s="21">
        <f t="shared" si="12"/>
        <v>0</v>
      </c>
      <c r="S37" s="21">
        <f t="shared" si="12"/>
        <v>0</v>
      </c>
      <c r="T37" s="21">
        <f t="shared" si="12"/>
        <v>0</v>
      </c>
      <c r="U37" s="21">
        <f t="shared" si="12"/>
        <v>0</v>
      </c>
      <c r="V37" s="21">
        <f t="shared" si="12"/>
        <v>0</v>
      </c>
      <c r="W37" s="20">
        <f t="shared" si="11"/>
        <v>0</v>
      </c>
    </row>
    <row r="38" spans="1:23" x14ac:dyDescent="0.2">
      <c r="A38" s="7"/>
      <c r="B38" s="7"/>
      <c r="C38" s="47" t="s">
        <v>59</v>
      </c>
      <c r="D38" s="7"/>
      <c r="E38" s="7"/>
      <c r="F38" s="7"/>
      <c r="G38" s="2"/>
      <c r="H38" s="23"/>
      <c r="I38" s="5"/>
      <c r="J38" s="2"/>
      <c r="K38" s="20">
        <f t="shared" ref="K38:V38" si="13">SUM(K39:K47)</f>
        <v>0</v>
      </c>
      <c r="L38" s="20">
        <f t="shared" si="13"/>
        <v>0</v>
      </c>
      <c r="M38" s="20">
        <f t="shared" si="13"/>
        <v>0</v>
      </c>
      <c r="N38" s="20">
        <f t="shared" si="13"/>
        <v>0</v>
      </c>
      <c r="O38" s="20">
        <f t="shared" si="13"/>
        <v>0</v>
      </c>
      <c r="P38" s="20">
        <f t="shared" si="13"/>
        <v>0</v>
      </c>
      <c r="Q38" s="20">
        <f t="shared" si="13"/>
        <v>0</v>
      </c>
      <c r="R38" s="20">
        <f t="shared" si="13"/>
        <v>0</v>
      </c>
      <c r="S38" s="20">
        <f t="shared" si="13"/>
        <v>0</v>
      </c>
      <c r="T38" s="20">
        <f t="shared" si="13"/>
        <v>0</v>
      </c>
      <c r="U38" s="20">
        <f t="shared" si="13"/>
        <v>0</v>
      </c>
      <c r="V38" s="20">
        <f t="shared" si="13"/>
        <v>0</v>
      </c>
      <c r="W38" s="20">
        <f t="shared" si="11"/>
        <v>0</v>
      </c>
    </row>
    <row r="39" spans="1:23" x14ac:dyDescent="0.2">
      <c r="A39" s="7"/>
      <c r="B39" s="7"/>
      <c r="C39" s="47"/>
      <c r="D39" s="7" t="s">
        <v>333</v>
      </c>
      <c r="E39" s="7"/>
      <c r="F39" s="7"/>
      <c r="J39" s="2"/>
      <c r="K39" s="21">
        <f t="shared" si="12"/>
        <v>0</v>
      </c>
      <c r="L39" s="21">
        <f t="shared" si="12"/>
        <v>0</v>
      </c>
      <c r="M39" s="21">
        <f t="shared" si="12"/>
        <v>0</v>
      </c>
      <c r="N39" s="21">
        <f t="shared" si="12"/>
        <v>0</v>
      </c>
      <c r="O39" s="21">
        <f t="shared" si="12"/>
        <v>0</v>
      </c>
      <c r="P39" s="21">
        <f t="shared" si="12"/>
        <v>0</v>
      </c>
      <c r="Q39" s="21">
        <f t="shared" si="12"/>
        <v>0</v>
      </c>
      <c r="R39" s="21">
        <f t="shared" si="12"/>
        <v>0</v>
      </c>
      <c r="S39" s="21">
        <f t="shared" si="12"/>
        <v>0</v>
      </c>
      <c r="T39" s="21">
        <f t="shared" si="12"/>
        <v>0</v>
      </c>
      <c r="U39" s="21">
        <f t="shared" si="12"/>
        <v>0</v>
      </c>
      <c r="V39" s="21">
        <f t="shared" si="12"/>
        <v>0</v>
      </c>
      <c r="W39" s="20">
        <f t="shared" si="11"/>
        <v>0</v>
      </c>
    </row>
    <row r="40" spans="1:23" x14ac:dyDescent="0.2">
      <c r="A40" s="7"/>
      <c r="B40" s="7"/>
      <c r="C40" s="7"/>
      <c r="D40" s="7" t="s">
        <v>63</v>
      </c>
      <c r="E40" s="7"/>
      <c r="F40" s="7"/>
      <c r="J40" s="2"/>
      <c r="K40" s="21">
        <f t="shared" ref="K40:V47" si="14">IF($G40="% of Rev",K$15*$I40,IF($G40="CPOR",K$11*$H40,IF($G40="Per Day",K$9*$H40,IF($G40="Per Month",$H40,0))))</f>
        <v>0</v>
      </c>
      <c r="L40" s="21">
        <f t="shared" si="14"/>
        <v>0</v>
      </c>
      <c r="M40" s="21">
        <f t="shared" si="14"/>
        <v>0</v>
      </c>
      <c r="N40" s="21">
        <f t="shared" si="14"/>
        <v>0</v>
      </c>
      <c r="O40" s="21">
        <f t="shared" si="14"/>
        <v>0</v>
      </c>
      <c r="P40" s="21">
        <f t="shared" si="14"/>
        <v>0</v>
      </c>
      <c r="Q40" s="21">
        <f t="shared" si="14"/>
        <v>0</v>
      </c>
      <c r="R40" s="21">
        <f t="shared" si="14"/>
        <v>0</v>
      </c>
      <c r="S40" s="21">
        <f t="shared" si="14"/>
        <v>0</v>
      </c>
      <c r="T40" s="21">
        <f t="shared" si="14"/>
        <v>0</v>
      </c>
      <c r="U40" s="21">
        <f t="shared" si="14"/>
        <v>0</v>
      </c>
      <c r="V40" s="21">
        <f t="shared" si="14"/>
        <v>0</v>
      </c>
      <c r="W40" s="20">
        <f t="shared" si="11"/>
        <v>0</v>
      </c>
    </row>
    <row r="41" spans="1:23" x14ac:dyDescent="0.2">
      <c r="A41" s="7"/>
      <c r="B41" s="7"/>
      <c r="C41" s="7"/>
      <c r="D41" s="7" t="s">
        <v>79</v>
      </c>
      <c r="E41" s="7"/>
      <c r="F41" s="7"/>
      <c r="J41" s="2"/>
      <c r="K41" s="21">
        <f t="shared" si="14"/>
        <v>0</v>
      </c>
      <c r="L41" s="21">
        <f t="shared" si="14"/>
        <v>0</v>
      </c>
      <c r="M41" s="21">
        <f t="shared" si="14"/>
        <v>0</v>
      </c>
      <c r="N41" s="21">
        <f t="shared" si="14"/>
        <v>0</v>
      </c>
      <c r="O41" s="21">
        <f t="shared" si="14"/>
        <v>0</v>
      </c>
      <c r="P41" s="21">
        <f t="shared" si="14"/>
        <v>0</v>
      </c>
      <c r="Q41" s="21">
        <f t="shared" si="14"/>
        <v>0</v>
      </c>
      <c r="R41" s="21">
        <f t="shared" si="14"/>
        <v>0</v>
      </c>
      <c r="S41" s="21">
        <f t="shared" si="14"/>
        <v>0</v>
      </c>
      <c r="T41" s="21">
        <f t="shared" si="14"/>
        <v>0</v>
      </c>
      <c r="U41" s="21">
        <f t="shared" si="14"/>
        <v>0</v>
      </c>
      <c r="V41" s="21">
        <f t="shared" si="14"/>
        <v>0</v>
      </c>
      <c r="W41" s="20">
        <f t="shared" si="11"/>
        <v>0</v>
      </c>
    </row>
    <row r="42" spans="1:23" x14ac:dyDescent="0.2">
      <c r="A42" s="7"/>
      <c r="B42" s="7"/>
      <c r="C42" s="7"/>
      <c r="D42" s="7"/>
      <c r="E42" s="7" t="s">
        <v>80</v>
      </c>
      <c r="F42" s="7"/>
      <c r="J42" s="2"/>
      <c r="K42" s="21">
        <f t="shared" si="14"/>
        <v>0</v>
      </c>
      <c r="L42" s="21">
        <f t="shared" si="14"/>
        <v>0</v>
      </c>
      <c r="M42" s="21">
        <f t="shared" si="14"/>
        <v>0</v>
      </c>
      <c r="N42" s="21">
        <f t="shared" si="14"/>
        <v>0</v>
      </c>
      <c r="O42" s="21">
        <f t="shared" si="14"/>
        <v>0</v>
      </c>
      <c r="P42" s="21">
        <f t="shared" si="14"/>
        <v>0</v>
      </c>
      <c r="Q42" s="21">
        <f t="shared" si="14"/>
        <v>0</v>
      </c>
      <c r="R42" s="21">
        <f t="shared" si="14"/>
        <v>0</v>
      </c>
      <c r="S42" s="21">
        <f t="shared" si="14"/>
        <v>0</v>
      </c>
      <c r="T42" s="21">
        <f t="shared" si="14"/>
        <v>0</v>
      </c>
      <c r="U42" s="21">
        <f t="shared" si="14"/>
        <v>0</v>
      </c>
      <c r="V42" s="21">
        <f t="shared" si="14"/>
        <v>0</v>
      </c>
      <c r="W42" s="20">
        <f t="shared" si="11"/>
        <v>0</v>
      </c>
    </row>
    <row r="43" spans="1:23" x14ac:dyDescent="0.2">
      <c r="A43" s="7"/>
      <c r="B43" s="7"/>
      <c r="C43" s="7"/>
      <c r="D43" s="7" t="s">
        <v>67</v>
      </c>
      <c r="E43" s="7"/>
      <c r="F43" s="7"/>
      <c r="J43" s="2"/>
      <c r="K43" s="21">
        <f t="shared" si="14"/>
        <v>0</v>
      </c>
      <c r="L43" s="21">
        <f t="shared" si="14"/>
        <v>0</v>
      </c>
      <c r="M43" s="21">
        <f t="shared" si="14"/>
        <v>0</v>
      </c>
      <c r="N43" s="21">
        <f t="shared" si="14"/>
        <v>0</v>
      </c>
      <c r="O43" s="21">
        <f t="shared" si="14"/>
        <v>0</v>
      </c>
      <c r="P43" s="21">
        <f t="shared" si="14"/>
        <v>0</v>
      </c>
      <c r="Q43" s="21">
        <f t="shared" si="14"/>
        <v>0</v>
      </c>
      <c r="R43" s="21">
        <f t="shared" si="14"/>
        <v>0</v>
      </c>
      <c r="S43" s="21">
        <f t="shared" si="14"/>
        <v>0</v>
      </c>
      <c r="T43" s="21">
        <f t="shared" si="14"/>
        <v>0</v>
      </c>
      <c r="U43" s="21">
        <f t="shared" si="14"/>
        <v>0</v>
      </c>
      <c r="V43" s="21">
        <f t="shared" si="14"/>
        <v>0</v>
      </c>
      <c r="W43" s="20">
        <f t="shared" si="11"/>
        <v>0</v>
      </c>
    </row>
    <row r="44" spans="1:23" x14ac:dyDescent="0.2">
      <c r="A44" s="7"/>
      <c r="B44" s="7"/>
      <c r="C44" s="7"/>
      <c r="D44" s="7" t="s">
        <v>130</v>
      </c>
      <c r="E44" s="7"/>
      <c r="F44" s="7"/>
      <c r="J44" s="2"/>
      <c r="K44" s="21">
        <f t="shared" si="14"/>
        <v>0</v>
      </c>
      <c r="L44" s="21">
        <f t="shared" si="14"/>
        <v>0</v>
      </c>
      <c r="M44" s="21">
        <f t="shared" si="14"/>
        <v>0</v>
      </c>
      <c r="N44" s="21">
        <f t="shared" si="14"/>
        <v>0</v>
      </c>
      <c r="O44" s="21">
        <f t="shared" si="14"/>
        <v>0</v>
      </c>
      <c r="P44" s="21">
        <f t="shared" si="14"/>
        <v>0</v>
      </c>
      <c r="Q44" s="21">
        <f t="shared" si="14"/>
        <v>0</v>
      </c>
      <c r="R44" s="21">
        <f t="shared" si="14"/>
        <v>0</v>
      </c>
      <c r="S44" s="21">
        <f t="shared" si="14"/>
        <v>0</v>
      </c>
      <c r="T44" s="21">
        <f t="shared" si="14"/>
        <v>0</v>
      </c>
      <c r="U44" s="21">
        <f t="shared" si="14"/>
        <v>0</v>
      </c>
      <c r="V44" s="21">
        <f t="shared" si="14"/>
        <v>0</v>
      </c>
      <c r="W44" s="20">
        <f t="shared" si="11"/>
        <v>0</v>
      </c>
    </row>
    <row r="45" spans="1:23" x14ac:dyDescent="0.2">
      <c r="A45" s="7"/>
      <c r="B45" s="7"/>
      <c r="C45" s="47"/>
      <c r="D45" s="7" t="s">
        <v>64</v>
      </c>
      <c r="E45" s="7"/>
      <c r="F45" s="7"/>
      <c r="G45" s="2"/>
      <c r="H45" s="23"/>
      <c r="I45" s="5"/>
      <c r="J45" s="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20"/>
    </row>
    <row r="46" spans="1:23" x14ac:dyDescent="0.2">
      <c r="A46" s="7"/>
      <c r="B46" s="7"/>
      <c r="C46" s="47"/>
      <c r="D46" s="7"/>
      <c r="E46" s="7" t="s">
        <v>65</v>
      </c>
      <c r="F46" s="7"/>
      <c r="J46" s="2"/>
      <c r="K46" s="21">
        <f t="shared" si="14"/>
        <v>0</v>
      </c>
      <c r="L46" s="21">
        <f t="shared" si="14"/>
        <v>0</v>
      </c>
      <c r="M46" s="21">
        <f t="shared" si="14"/>
        <v>0</v>
      </c>
      <c r="N46" s="21">
        <f t="shared" si="14"/>
        <v>0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 t="shared" si="14"/>
        <v>0</v>
      </c>
      <c r="S46" s="21">
        <f t="shared" si="14"/>
        <v>0</v>
      </c>
      <c r="T46" s="21">
        <f t="shared" si="14"/>
        <v>0</v>
      </c>
      <c r="U46" s="21">
        <f t="shared" si="14"/>
        <v>0</v>
      </c>
      <c r="V46" s="21">
        <f t="shared" si="14"/>
        <v>0</v>
      </c>
      <c r="W46" s="20">
        <f t="shared" si="11"/>
        <v>0</v>
      </c>
    </row>
    <row r="47" spans="1:23" x14ac:dyDescent="0.2">
      <c r="A47" s="7"/>
      <c r="B47" s="7"/>
      <c r="C47" s="47"/>
      <c r="D47" s="7"/>
      <c r="E47" s="7" t="s">
        <v>66</v>
      </c>
      <c r="F47" s="7"/>
      <c r="J47" s="2"/>
      <c r="K47" s="21">
        <f t="shared" si="14"/>
        <v>0</v>
      </c>
      <c r="L47" s="21">
        <f t="shared" si="14"/>
        <v>0</v>
      </c>
      <c r="M47" s="21">
        <f t="shared" si="14"/>
        <v>0</v>
      </c>
      <c r="N47" s="21">
        <f t="shared" si="14"/>
        <v>0</v>
      </c>
      <c r="O47" s="21">
        <f t="shared" si="14"/>
        <v>0</v>
      </c>
      <c r="P47" s="21">
        <f t="shared" si="14"/>
        <v>0</v>
      </c>
      <c r="Q47" s="21">
        <f t="shared" si="14"/>
        <v>0</v>
      </c>
      <c r="R47" s="21">
        <f t="shared" si="14"/>
        <v>0</v>
      </c>
      <c r="S47" s="21">
        <f t="shared" si="14"/>
        <v>0</v>
      </c>
      <c r="T47" s="21">
        <f t="shared" si="14"/>
        <v>0</v>
      </c>
      <c r="U47" s="21">
        <f t="shared" si="14"/>
        <v>0</v>
      </c>
      <c r="V47" s="21">
        <f t="shared" si="14"/>
        <v>0</v>
      </c>
      <c r="W47" s="20">
        <f t="shared" si="11"/>
        <v>0</v>
      </c>
    </row>
    <row r="48" spans="1:23" x14ac:dyDescent="0.2">
      <c r="A48" s="7"/>
      <c r="B48" s="7"/>
      <c r="C48" s="47" t="s">
        <v>69</v>
      </c>
      <c r="D48" s="7"/>
      <c r="E48" s="7"/>
      <c r="F48" s="7"/>
      <c r="G48" s="2"/>
      <c r="H48" s="23"/>
      <c r="I48" s="5"/>
      <c r="J48" s="2"/>
      <c r="K48" s="18">
        <f>SUM(K49:K76)+K79</f>
        <v>0</v>
      </c>
      <c r="L48" s="18">
        <f t="shared" ref="L48:V48" si="15">SUM(L49:L76)+L79</f>
        <v>0</v>
      </c>
      <c r="M48" s="18">
        <f t="shared" si="15"/>
        <v>0</v>
      </c>
      <c r="N48" s="18">
        <f t="shared" si="15"/>
        <v>0</v>
      </c>
      <c r="O48" s="18">
        <f t="shared" si="15"/>
        <v>0</v>
      </c>
      <c r="P48" s="18">
        <f t="shared" si="15"/>
        <v>0</v>
      </c>
      <c r="Q48" s="18">
        <f t="shared" si="15"/>
        <v>0</v>
      </c>
      <c r="R48" s="18">
        <f t="shared" si="15"/>
        <v>0</v>
      </c>
      <c r="S48" s="18">
        <f t="shared" si="15"/>
        <v>0</v>
      </c>
      <c r="T48" s="18">
        <f t="shared" si="15"/>
        <v>0</v>
      </c>
      <c r="U48" s="18">
        <f t="shared" si="15"/>
        <v>0</v>
      </c>
      <c r="V48" s="18">
        <f t="shared" si="15"/>
        <v>0</v>
      </c>
      <c r="W48" s="20">
        <f t="shared" si="11"/>
        <v>0</v>
      </c>
    </row>
    <row r="49" spans="1:23" x14ac:dyDescent="0.2">
      <c r="A49" s="7"/>
      <c r="B49" s="7"/>
      <c r="C49" s="7"/>
      <c r="D49" s="7" t="s">
        <v>73</v>
      </c>
      <c r="E49" s="7"/>
      <c r="F49" s="7"/>
      <c r="J49" s="2"/>
      <c r="K49" s="21">
        <f t="shared" ref="K49:V55" si="16">IF($G49="% of Rev",K$15*$I49,IF($G49="CPOR",K$11*$H49,IF($G49="Per Day",K$9*$H49,IF($G49="Per Month",$H49,0))))</f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0</v>
      </c>
      <c r="R49" s="21">
        <f t="shared" si="16"/>
        <v>0</v>
      </c>
      <c r="S49" s="21">
        <f t="shared" si="16"/>
        <v>0</v>
      </c>
      <c r="T49" s="21">
        <f t="shared" si="16"/>
        <v>0</v>
      </c>
      <c r="U49" s="21">
        <f t="shared" si="16"/>
        <v>0</v>
      </c>
      <c r="V49" s="21">
        <f t="shared" si="16"/>
        <v>0</v>
      </c>
      <c r="W49" s="20">
        <f t="shared" si="11"/>
        <v>0</v>
      </c>
    </row>
    <row r="50" spans="1:23" x14ac:dyDescent="0.2">
      <c r="A50" s="7"/>
      <c r="B50" s="7"/>
      <c r="C50" s="7"/>
      <c r="D50" s="7" t="s">
        <v>334</v>
      </c>
      <c r="E50" s="7"/>
      <c r="F50" s="7"/>
      <c r="J50" s="2"/>
      <c r="K50" s="21">
        <f t="shared" si="16"/>
        <v>0</v>
      </c>
      <c r="L50" s="21">
        <f t="shared" si="16"/>
        <v>0</v>
      </c>
      <c r="M50" s="21">
        <f t="shared" si="16"/>
        <v>0</v>
      </c>
      <c r="N50" s="21">
        <f t="shared" si="16"/>
        <v>0</v>
      </c>
      <c r="O50" s="21">
        <f t="shared" si="16"/>
        <v>0</v>
      </c>
      <c r="P50" s="21">
        <f t="shared" si="16"/>
        <v>0</v>
      </c>
      <c r="Q50" s="21">
        <f t="shared" si="16"/>
        <v>0</v>
      </c>
      <c r="R50" s="21">
        <f t="shared" si="16"/>
        <v>0</v>
      </c>
      <c r="S50" s="21">
        <f t="shared" si="16"/>
        <v>0</v>
      </c>
      <c r="T50" s="21">
        <f t="shared" si="16"/>
        <v>0</v>
      </c>
      <c r="U50" s="21">
        <f t="shared" si="16"/>
        <v>0</v>
      </c>
      <c r="V50" s="21">
        <f t="shared" si="16"/>
        <v>0</v>
      </c>
      <c r="W50" s="20">
        <f t="shared" si="11"/>
        <v>0</v>
      </c>
    </row>
    <row r="51" spans="1:23" x14ac:dyDescent="0.2">
      <c r="A51" s="7"/>
      <c r="B51" s="7"/>
      <c r="C51" s="7"/>
      <c r="D51" s="7" t="s">
        <v>335</v>
      </c>
      <c r="E51" s="7"/>
      <c r="F51" s="7"/>
      <c r="J51" s="2"/>
      <c r="K51" s="21">
        <f t="shared" si="16"/>
        <v>0</v>
      </c>
      <c r="L51" s="21">
        <f t="shared" si="16"/>
        <v>0</v>
      </c>
      <c r="M51" s="21">
        <f t="shared" si="16"/>
        <v>0</v>
      </c>
      <c r="N51" s="21">
        <f t="shared" si="16"/>
        <v>0</v>
      </c>
      <c r="O51" s="21">
        <f t="shared" si="16"/>
        <v>0</v>
      </c>
      <c r="P51" s="21">
        <f t="shared" si="16"/>
        <v>0</v>
      </c>
      <c r="Q51" s="21">
        <f t="shared" si="16"/>
        <v>0</v>
      </c>
      <c r="R51" s="21">
        <f t="shared" si="16"/>
        <v>0</v>
      </c>
      <c r="S51" s="21">
        <f t="shared" si="16"/>
        <v>0</v>
      </c>
      <c r="T51" s="21">
        <f t="shared" si="16"/>
        <v>0</v>
      </c>
      <c r="U51" s="21">
        <f t="shared" si="16"/>
        <v>0</v>
      </c>
      <c r="V51" s="21">
        <f t="shared" si="16"/>
        <v>0</v>
      </c>
      <c r="W51" s="20">
        <f t="shared" si="11"/>
        <v>0</v>
      </c>
    </row>
    <row r="52" spans="1:23" x14ac:dyDescent="0.2">
      <c r="A52" s="7"/>
      <c r="B52" s="7"/>
      <c r="C52" s="7"/>
      <c r="D52" s="7" t="s">
        <v>145</v>
      </c>
      <c r="E52" s="48"/>
      <c r="F52" s="7"/>
      <c r="J52" s="2"/>
      <c r="K52" s="21">
        <f t="shared" si="16"/>
        <v>0</v>
      </c>
      <c r="L52" s="21">
        <f t="shared" si="16"/>
        <v>0</v>
      </c>
      <c r="M52" s="21">
        <f t="shared" si="16"/>
        <v>0</v>
      </c>
      <c r="N52" s="21">
        <f t="shared" si="16"/>
        <v>0</v>
      </c>
      <c r="O52" s="21">
        <f t="shared" si="16"/>
        <v>0</v>
      </c>
      <c r="P52" s="21">
        <f t="shared" si="16"/>
        <v>0</v>
      </c>
      <c r="Q52" s="21">
        <f t="shared" si="16"/>
        <v>0</v>
      </c>
      <c r="R52" s="21">
        <f t="shared" si="16"/>
        <v>0</v>
      </c>
      <c r="S52" s="21">
        <f t="shared" si="16"/>
        <v>0</v>
      </c>
      <c r="T52" s="21">
        <f t="shared" si="16"/>
        <v>0</v>
      </c>
      <c r="U52" s="21">
        <f t="shared" si="16"/>
        <v>0</v>
      </c>
      <c r="V52" s="21">
        <f t="shared" si="16"/>
        <v>0</v>
      </c>
      <c r="W52" s="20">
        <f t="shared" si="11"/>
        <v>0</v>
      </c>
    </row>
    <row r="53" spans="1:23" x14ac:dyDescent="0.2">
      <c r="A53" s="7"/>
      <c r="B53" s="7"/>
      <c r="C53" s="7"/>
      <c r="D53" s="7" t="s">
        <v>336</v>
      </c>
      <c r="E53" s="48"/>
      <c r="F53" s="7"/>
      <c r="J53" s="2"/>
      <c r="K53" s="21">
        <f t="shared" si="16"/>
        <v>0</v>
      </c>
      <c r="L53" s="21">
        <f t="shared" si="16"/>
        <v>0</v>
      </c>
      <c r="M53" s="21">
        <f t="shared" si="16"/>
        <v>0</v>
      </c>
      <c r="N53" s="21">
        <f t="shared" si="16"/>
        <v>0</v>
      </c>
      <c r="O53" s="21">
        <f t="shared" si="16"/>
        <v>0</v>
      </c>
      <c r="P53" s="21">
        <f t="shared" si="16"/>
        <v>0</v>
      </c>
      <c r="Q53" s="21">
        <f t="shared" si="16"/>
        <v>0</v>
      </c>
      <c r="R53" s="21">
        <f t="shared" si="16"/>
        <v>0</v>
      </c>
      <c r="S53" s="21">
        <f t="shared" si="16"/>
        <v>0</v>
      </c>
      <c r="T53" s="21">
        <f t="shared" si="16"/>
        <v>0</v>
      </c>
      <c r="U53" s="21">
        <f t="shared" si="16"/>
        <v>0</v>
      </c>
      <c r="V53" s="21">
        <f t="shared" si="16"/>
        <v>0</v>
      </c>
      <c r="W53" s="20">
        <f t="shared" si="11"/>
        <v>0</v>
      </c>
    </row>
    <row r="54" spans="1:23" x14ac:dyDescent="0.2">
      <c r="A54" s="7"/>
      <c r="B54" s="7"/>
      <c r="C54" s="7"/>
      <c r="D54" s="7" t="s">
        <v>57</v>
      </c>
      <c r="E54" s="48"/>
      <c r="F54" s="7"/>
      <c r="J54" s="2"/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0">
        <f t="shared" si="11"/>
        <v>0</v>
      </c>
    </row>
    <row r="55" spans="1:23" x14ac:dyDescent="0.2">
      <c r="A55" s="7"/>
      <c r="B55" s="7"/>
      <c r="C55" s="7"/>
      <c r="D55" s="7" t="s">
        <v>337</v>
      </c>
      <c r="E55" s="48"/>
      <c r="F55" s="7"/>
      <c r="J55" s="2"/>
      <c r="K55" s="21">
        <f t="shared" si="16"/>
        <v>0</v>
      </c>
      <c r="L55" s="21">
        <f t="shared" si="16"/>
        <v>0</v>
      </c>
      <c r="M55" s="21">
        <f t="shared" si="16"/>
        <v>0</v>
      </c>
      <c r="N55" s="21">
        <f t="shared" si="16"/>
        <v>0</v>
      </c>
      <c r="O55" s="21">
        <f t="shared" si="16"/>
        <v>0</v>
      </c>
      <c r="P55" s="21">
        <f t="shared" si="16"/>
        <v>0</v>
      </c>
      <c r="Q55" s="21">
        <f t="shared" si="16"/>
        <v>0</v>
      </c>
      <c r="R55" s="21">
        <f t="shared" si="16"/>
        <v>0</v>
      </c>
      <c r="S55" s="21">
        <f t="shared" si="16"/>
        <v>0</v>
      </c>
      <c r="T55" s="21">
        <f t="shared" si="16"/>
        <v>0</v>
      </c>
      <c r="U55" s="21">
        <f t="shared" si="16"/>
        <v>0</v>
      </c>
      <c r="V55" s="21">
        <f t="shared" si="16"/>
        <v>0</v>
      </c>
      <c r="W55" s="20">
        <f t="shared" si="11"/>
        <v>0</v>
      </c>
    </row>
    <row r="56" spans="1:23" x14ac:dyDescent="0.2">
      <c r="A56" s="7"/>
      <c r="B56" s="7"/>
      <c r="C56" s="7"/>
      <c r="D56" s="7" t="s">
        <v>72</v>
      </c>
      <c r="E56" s="48"/>
      <c r="F56" s="7"/>
      <c r="J56" s="2"/>
      <c r="K56" s="21">
        <f t="shared" ref="K56:V56" si="17">IF($G56="% of Rev",K$15*$I56,IF($G56="CPOR",K$11*$H56,IF($G56="Per Day",K$9*$H56,IF($G56="Per Month",$H56,0))))</f>
        <v>0</v>
      </c>
      <c r="L56" s="21">
        <f t="shared" si="17"/>
        <v>0</v>
      </c>
      <c r="M56" s="21">
        <f t="shared" si="17"/>
        <v>0</v>
      </c>
      <c r="N56" s="21">
        <f t="shared" si="17"/>
        <v>0</v>
      </c>
      <c r="O56" s="21">
        <f t="shared" si="17"/>
        <v>0</v>
      </c>
      <c r="P56" s="21">
        <f t="shared" si="17"/>
        <v>0</v>
      </c>
      <c r="Q56" s="21">
        <f t="shared" si="17"/>
        <v>0</v>
      </c>
      <c r="R56" s="21">
        <f t="shared" si="17"/>
        <v>0</v>
      </c>
      <c r="S56" s="21">
        <f t="shared" si="17"/>
        <v>0</v>
      </c>
      <c r="T56" s="21">
        <f t="shared" si="17"/>
        <v>0</v>
      </c>
      <c r="U56" s="21">
        <f t="shared" si="17"/>
        <v>0</v>
      </c>
      <c r="V56" s="21">
        <f t="shared" si="17"/>
        <v>0</v>
      </c>
      <c r="W56" s="20">
        <f t="shared" si="11"/>
        <v>0</v>
      </c>
    </row>
    <row r="57" spans="1:23" x14ac:dyDescent="0.2">
      <c r="A57" s="7"/>
      <c r="B57" s="7"/>
      <c r="C57" s="7"/>
      <c r="D57" s="7" t="s">
        <v>77</v>
      </c>
      <c r="E57" s="48"/>
      <c r="F57" s="7"/>
      <c r="J57" s="2"/>
      <c r="K57" s="21">
        <f t="shared" ref="K57:V65" si="18">IF($G57="% of Rev",K$15*$I57,IF($G57="CPOR",K$11*$H57,IF($G57="Per Day",K$9*$H57,IF($G57="Per Month",$H57,0))))</f>
        <v>0</v>
      </c>
      <c r="L57" s="21">
        <f t="shared" si="18"/>
        <v>0</v>
      </c>
      <c r="M57" s="21">
        <f t="shared" si="18"/>
        <v>0</v>
      </c>
      <c r="N57" s="21">
        <f t="shared" si="18"/>
        <v>0</v>
      </c>
      <c r="O57" s="21">
        <f t="shared" si="18"/>
        <v>0</v>
      </c>
      <c r="P57" s="21">
        <f t="shared" si="18"/>
        <v>0</v>
      </c>
      <c r="Q57" s="21">
        <f t="shared" si="18"/>
        <v>0</v>
      </c>
      <c r="R57" s="21">
        <f t="shared" si="18"/>
        <v>0</v>
      </c>
      <c r="S57" s="21">
        <f t="shared" si="18"/>
        <v>0</v>
      </c>
      <c r="T57" s="21">
        <f t="shared" si="18"/>
        <v>0</v>
      </c>
      <c r="U57" s="21">
        <f t="shared" si="18"/>
        <v>0</v>
      </c>
      <c r="V57" s="21">
        <f t="shared" si="18"/>
        <v>0</v>
      </c>
      <c r="W57" s="20">
        <f t="shared" si="11"/>
        <v>0</v>
      </c>
    </row>
    <row r="58" spans="1:23" x14ac:dyDescent="0.2">
      <c r="A58" s="7"/>
      <c r="B58" s="7"/>
      <c r="C58" s="7"/>
      <c r="D58" s="7" t="s">
        <v>75</v>
      </c>
      <c r="E58" s="48"/>
      <c r="F58" s="7"/>
      <c r="J58" s="2"/>
      <c r="K58" s="21">
        <f t="shared" si="18"/>
        <v>0</v>
      </c>
      <c r="L58" s="21">
        <f t="shared" si="18"/>
        <v>0</v>
      </c>
      <c r="M58" s="21">
        <f t="shared" si="18"/>
        <v>0</v>
      </c>
      <c r="N58" s="21">
        <f t="shared" si="18"/>
        <v>0</v>
      </c>
      <c r="O58" s="21">
        <f t="shared" si="18"/>
        <v>0</v>
      </c>
      <c r="P58" s="21">
        <f t="shared" si="18"/>
        <v>0</v>
      </c>
      <c r="Q58" s="21">
        <f t="shared" si="18"/>
        <v>0</v>
      </c>
      <c r="R58" s="21">
        <f t="shared" si="18"/>
        <v>0</v>
      </c>
      <c r="S58" s="21">
        <f t="shared" si="18"/>
        <v>0</v>
      </c>
      <c r="T58" s="21">
        <f t="shared" si="18"/>
        <v>0</v>
      </c>
      <c r="U58" s="21">
        <f t="shared" si="18"/>
        <v>0</v>
      </c>
      <c r="V58" s="21">
        <f t="shared" si="18"/>
        <v>0</v>
      </c>
      <c r="W58" s="20">
        <f t="shared" si="11"/>
        <v>0</v>
      </c>
    </row>
    <row r="59" spans="1:23" x14ac:dyDescent="0.2">
      <c r="A59" s="7"/>
      <c r="B59" s="7"/>
      <c r="C59" s="7"/>
      <c r="D59" s="7" t="s">
        <v>338</v>
      </c>
      <c r="E59" s="48"/>
      <c r="F59" s="7"/>
      <c r="J59" s="2"/>
      <c r="K59" s="21">
        <f t="shared" si="18"/>
        <v>0</v>
      </c>
      <c r="L59" s="21">
        <f t="shared" si="18"/>
        <v>0</v>
      </c>
      <c r="M59" s="21">
        <f t="shared" si="18"/>
        <v>0</v>
      </c>
      <c r="N59" s="21">
        <f t="shared" si="18"/>
        <v>0</v>
      </c>
      <c r="O59" s="21">
        <f t="shared" si="18"/>
        <v>0</v>
      </c>
      <c r="P59" s="21">
        <f t="shared" si="18"/>
        <v>0</v>
      </c>
      <c r="Q59" s="21">
        <f t="shared" si="18"/>
        <v>0</v>
      </c>
      <c r="R59" s="21">
        <f t="shared" si="18"/>
        <v>0</v>
      </c>
      <c r="S59" s="21">
        <f t="shared" si="18"/>
        <v>0</v>
      </c>
      <c r="T59" s="21">
        <f t="shared" si="18"/>
        <v>0</v>
      </c>
      <c r="U59" s="21">
        <f t="shared" si="18"/>
        <v>0</v>
      </c>
      <c r="V59" s="21">
        <f t="shared" si="18"/>
        <v>0</v>
      </c>
      <c r="W59" s="20">
        <f t="shared" si="11"/>
        <v>0</v>
      </c>
    </row>
    <row r="60" spans="1:23" x14ac:dyDescent="0.2">
      <c r="A60" s="7"/>
      <c r="B60" s="7"/>
      <c r="C60" s="7"/>
      <c r="D60" s="7" t="s">
        <v>76</v>
      </c>
      <c r="E60" s="48"/>
      <c r="F60" s="7"/>
      <c r="J60" s="2"/>
      <c r="K60" s="21">
        <f t="shared" si="18"/>
        <v>0</v>
      </c>
      <c r="L60" s="21">
        <f t="shared" si="18"/>
        <v>0</v>
      </c>
      <c r="M60" s="21">
        <f t="shared" si="18"/>
        <v>0</v>
      </c>
      <c r="N60" s="21">
        <f t="shared" si="18"/>
        <v>0</v>
      </c>
      <c r="O60" s="21">
        <f t="shared" si="18"/>
        <v>0</v>
      </c>
      <c r="P60" s="21">
        <f t="shared" si="18"/>
        <v>0</v>
      </c>
      <c r="Q60" s="21">
        <f t="shared" si="18"/>
        <v>0</v>
      </c>
      <c r="R60" s="21">
        <f t="shared" si="18"/>
        <v>0</v>
      </c>
      <c r="S60" s="21">
        <f t="shared" si="18"/>
        <v>0</v>
      </c>
      <c r="T60" s="21">
        <f t="shared" si="18"/>
        <v>0</v>
      </c>
      <c r="U60" s="21">
        <f t="shared" si="18"/>
        <v>0</v>
      </c>
      <c r="V60" s="21">
        <f t="shared" si="18"/>
        <v>0</v>
      </c>
      <c r="W60" s="20">
        <f t="shared" si="11"/>
        <v>0</v>
      </c>
    </row>
    <row r="61" spans="1:23" x14ac:dyDescent="0.2">
      <c r="A61" s="7"/>
      <c r="B61" s="7"/>
      <c r="C61" s="7"/>
      <c r="D61" s="7" t="s">
        <v>339</v>
      </c>
      <c r="E61" s="48"/>
      <c r="F61" s="7"/>
      <c r="J61" s="2"/>
      <c r="K61" s="21">
        <f t="shared" si="18"/>
        <v>0</v>
      </c>
      <c r="L61" s="21">
        <f t="shared" si="18"/>
        <v>0</v>
      </c>
      <c r="M61" s="21">
        <f t="shared" si="18"/>
        <v>0</v>
      </c>
      <c r="N61" s="21">
        <f t="shared" si="18"/>
        <v>0</v>
      </c>
      <c r="O61" s="21">
        <f t="shared" si="18"/>
        <v>0</v>
      </c>
      <c r="P61" s="21">
        <f t="shared" si="18"/>
        <v>0</v>
      </c>
      <c r="Q61" s="21">
        <f t="shared" si="18"/>
        <v>0</v>
      </c>
      <c r="R61" s="21">
        <f t="shared" si="18"/>
        <v>0</v>
      </c>
      <c r="S61" s="21">
        <f t="shared" si="18"/>
        <v>0</v>
      </c>
      <c r="T61" s="21">
        <f t="shared" si="18"/>
        <v>0</v>
      </c>
      <c r="U61" s="21">
        <f t="shared" si="18"/>
        <v>0</v>
      </c>
      <c r="V61" s="21">
        <f t="shared" si="18"/>
        <v>0</v>
      </c>
      <c r="W61" s="20">
        <f t="shared" si="11"/>
        <v>0</v>
      </c>
    </row>
    <row r="62" spans="1:23" x14ac:dyDescent="0.2">
      <c r="A62" s="7"/>
      <c r="B62" s="7"/>
      <c r="C62" s="7"/>
      <c r="D62" s="7" t="s">
        <v>83</v>
      </c>
      <c r="E62" s="48"/>
      <c r="F62" s="7"/>
      <c r="J62" s="2"/>
      <c r="K62" s="21">
        <f t="shared" si="18"/>
        <v>0</v>
      </c>
      <c r="L62" s="21">
        <f t="shared" si="18"/>
        <v>0</v>
      </c>
      <c r="M62" s="21">
        <f t="shared" si="18"/>
        <v>0</v>
      </c>
      <c r="N62" s="21">
        <f t="shared" si="18"/>
        <v>0</v>
      </c>
      <c r="O62" s="21">
        <f t="shared" si="18"/>
        <v>0</v>
      </c>
      <c r="P62" s="21">
        <f t="shared" si="18"/>
        <v>0</v>
      </c>
      <c r="Q62" s="21">
        <f t="shared" si="18"/>
        <v>0</v>
      </c>
      <c r="R62" s="21">
        <f t="shared" si="18"/>
        <v>0</v>
      </c>
      <c r="S62" s="21">
        <f t="shared" si="18"/>
        <v>0</v>
      </c>
      <c r="T62" s="21">
        <f t="shared" si="18"/>
        <v>0</v>
      </c>
      <c r="U62" s="21">
        <f t="shared" si="18"/>
        <v>0</v>
      </c>
      <c r="V62" s="21">
        <f t="shared" si="18"/>
        <v>0</v>
      </c>
      <c r="W62" s="20">
        <f t="shared" si="11"/>
        <v>0</v>
      </c>
    </row>
    <row r="63" spans="1:23" x14ac:dyDescent="0.2">
      <c r="A63" s="7"/>
      <c r="B63" s="7"/>
      <c r="C63" s="7"/>
      <c r="D63" s="7" t="s">
        <v>340</v>
      </c>
      <c r="E63" s="48"/>
      <c r="F63" s="7"/>
      <c r="J63" s="2"/>
      <c r="K63" s="21">
        <f t="shared" si="18"/>
        <v>0</v>
      </c>
      <c r="L63" s="21">
        <f t="shared" si="18"/>
        <v>0</v>
      </c>
      <c r="M63" s="21">
        <f t="shared" si="18"/>
        <v>0</v>
      </c>
      <c r="N63" s="21">
        <f t="shared" si="18"/>
        <v>0</v>
      </c>
      <c r="O63" s="21">
        <f t="shared" si="18"/>
        <v>0</v>
      </c>
      <c r="P63" s="21">
        <f t="shared" si="18"/>
        <v>0</v>
      </c>
      <c r="Q63" s="21">
        <f t="shared" si="18"/>
        <v>0</v>
      </c>
      <c r="R63" s="21">
        <f t="shared" si="18"/>
        <v>0</v>
      </c>
      <c r="S63" s="21">
        <f t="shared" si="18"/>
        <v>0</v>
      </c>
      <c r="T63" s="21">
        <f t="shared" si="18"/>
        <v>0</v>
      </c>
      <c r="U63" s="21">
        <f t="shared" si="18"/>
        <v>0</v>
      </c>
      <c r="V63" s="21">
        <f t="shared" si="18"/>
        <v>0</v>
      </c>
      <c r="W63" s="20">
        <f t="shared" si="11"/>
        <v>0</v>
      </c>
    </row>
    <row r="64" spans="1:23" x14ac:dyDescent="0.2">
      <c r="A64" s="7"/>
      <c r="B64" s="7"/>
      <c r="C64" s="7"/>
      <c r="D64" s="7" t="s">
        <v>78</v>
      </c>
      <c r="E64" s="48"/>
      <c r="F64" s="7"/>
      <c r="J64" s="2"/>
      <c r="K64" s="21">
        <f t="shared" si="18"/>
        <v>0</v>
      </c>
      <c r="L64" s="21">
        <f t="shared" si="18"/>
        <v>0</v>
      </c>
      <c r="M64" s="21">
        <f t="shared" si="18"/>
        <v>0</v>
      </c>
      <c r="N64" s="21">
        <f t="shared" si="18"/>
        <v>0</v>
      </c>
      <c r="O64" s="21">
        <f t="shared" si="18"/>
        <v>0</v>
      </c>
      <c r="P64" s="21">
        <f t="shared" si="18"/>
        <v>0</v>
      </c>
      <c r="Q64" s="21">
        <f t="shared" si="18"/>
        <v>0</v>
      </c>
      <c r="R64" s="21">
        <f t="shared" si="18"/>
        <v>0</v>
      </c>
      <c r="S64" s="21">
        <f t="shared" si="18"/>
        <v>0</v>
      </c>
      <c r="T64" s="21">
        <f t="shared" si="18"/>
        <v>0</v>
      </c>
      <c r="U64" s="21">
        <f t="shared" si="18"/>
        <v>0</v>
      </c>
      <c r="V64" s="21">
        <f t="shared" si="18"/>
        <v>0</v>
      </c>
      <c r="W64" s="20">
        <f t="shared" si="11"/>
        <v>0</v>
      </c>
    </row>
    <row r="65" spans="1:23" x14ac:dyDescent="0.2">
      <c r="A65" s="7"/>
      <c r="B65" s="7"/>
      <c r="C65" s="7"/>
      <c r="D65" s="7" t="s">
        <v>266</v>
      </c>
      <c r="E65" s="7"/>
      <c r="F65" s="7"/>
      <c r="J65" s="2"/>
      <c r="K65" s="21">
        <f t="shared" si="18"/>
        <v>0</v>
      </c>
      <c r="L65" s="21">
        <f t="shared" si="18"/>
        <v>0</v>
      </c>
      <c r="M65" s="21">
        <f t="shared" si="18"/>
        <v>0</v>
      </c>
      <c r="N65" s="21">
        <f t="shared" si="18"/>
        <v>0</v>
      </c>
      <c r="O65" s="21">
        <f t="shared" si="18"/>
        <v>0</v>
      </c>
      <c r="P65" s="21">
        <f t="shared" si="18"/>
        <v>0</v>
      </c>
      <c r="Q65" s="21">
        <f t="shared" si="18"/>
        <v>0</v>
      </c>
      <c r="R65" s="21">
        <f t="shared" si="18"/>
        <v>0</v>
      </c>
      <c r="S65" s="21">
        <f t="shared" si="18"/>
        <v>0</v>
      </c>
      <c r="T65" s="21">
        <f t="shared" si="18"/>
        <v>0</v>
      </c>
      <c r="U65" s="21">
        <f t="shared" si="18"/>
        <v>0</v>
      </c>
      <c r="V65" s="21">
        <f t="shared" si="18"/>
        <v>0</v>
      </c>
      <c r="W65" s="20">
        <f t="shared" si="11"/>
        <v>0</v>
      </c>
    </row>
    <row r="66" spans="1:23" x14ac:dyDescent="0.2">
      <c r="A66" s="7"/>
      <c r="B66" s="7"/>
      <c r="C66" s="47"/>
      <c r="D66" s="7" t="s">
        <v>81</v>
      </c>
      <c r="E66" s="7"/>
      <c r="F66" s="7"/>
      <c r="J66" s="2"/>
      <c r="K66" s="21">
        <f t="shared" ref="K66:V79" si="19">IF($G66="% of Rev",K$15*$I66,IF($G66="CPOR",K$11*$H66,IF($G66="Per Day",K$9*$H66,IF($G66="Per Month",$H66,0))))</f>
        <v>0</v>
      </c>
      <c r="L66" s="21">
        <f t="shared" si="19"/>
        <v>0</v>
      </c>
      <c r="M66" s="21">
        <f t="shared" si="19"/>
        <v>0</v>
      </c>
      <c r="N66" s="21">
        <f t="shared" si="19"/>
        <v>0</v>
      </c>
      <c r="O66" s="21">
        <f t="shared" si="19"/>
        <v>0</v>
      </c>
      <c r="P66" s="21">
        <f t="shared" si="19"/>
        <v>0</v>
      </c>
      <c r="Q66" s="21">
        <f t="shared" si="19"/>
        <v>0</v>
      </c>
      <c r="R66" s="21">
        <f t="shared" si="19"/>
        <v>0</v>
      </c>
      <c r="S66" s="21">
        <f t="shared" si="19"/>
        <v>0</v>
      </c>
      <c r="T66" s="21">
        <f t="shared" si="19"/>
        <v>0</v>
      </c>
      <c r="U66" s="21">
        <f t="shared" si="19"/>
        <v>0</v>
      </c>
      <c r="V66" s="21">
        <f t="shared" si="19"/>
        <v>0</v>
      </c>
      <c r="W66" s="20">
        <f t="shared" si="11"/>
        <v>0</v>
      </c>
    </row>
    <row r="67" spans="1:23" x14ac:dyDescent="0.2">
      <c r="A67" s="7"/>
      <c r="B67" s="7"/>
      <c r="C67" s="7"/>
      <c r="D67" s="7" t="s">
        <v>341</v>
      </c>
      <c r="E67" s="7"/>
      <c r="F67" s="7"/>
      <c r="J67" s="2"/>
      <c r="K67" s="21">
        <f t="shared" si="19"/>
        <v>0</v>
      </c>
      <c r="L67" s="21">
        <f t="shared" si="19"/>
        <v>0</v>
      </c>
      <c r="M67" s="21">
        <f t="shared" si="19"/>
        <v>0</v>
      </c>
      <c r="N67" s="21">
        <f t="shared" si="19"/>
        <v>0</v>
      </c>
      <c r="O67" s="21">
        <f t="shared" si="19"/>
        <v>0</v>
      </c>
      <c r="P67" s="21">
        <f t="shared" si="19"/>
        <v>0</v>
      </c>
      <c r="Q67" s="21">
        <f t="shared" si="19"/>
        <v>0</v>
      </c>
      <c r="R67" s="21">
        <f t="shared" si="19"/>
        <v>0</v>
      </c>
      <c r="S67" s="21">
        <f t="shared" si="19"/>
        <v>0</v>
      </c>
      <c r="T67" s="21">
        <f t="shared" si="19"/>
        <v>0</v>
      </c>
      <c r="U67" s="21">
        <f t="shared" si="19"/>
        <v>0</v>
      </c>
      <c r="V67" s="21">
        <f t="shared" si="19"/>
        <v>0</v>
      </c>
      <c r="W67" s="20">
        <f t="shared" si="11"/>
        <v>0</v>
      </c>
    </row>
    <row r="68" spans="1:23" x14ac:dyDescent="0.2">
      <c r="A68" s="7"/>
      <c r="B68" s="7"/>
      <c r="C68" s="7"/>
      <c r="D68" s="7" t="s">
        <v>342</v>
      </c>
      <c r="E68" s="7"/>
      <c r="F68" s="7"/>
      <c r="J68" s="2"/>
      <c r="K68" s="21">
        <f t="shared" si="19"/>
        <v>0</v>
      </c>
      <c r="L68" s="21">
        <f t="shared" si="19"/>
        <v>0</v>
      </c>
      <c r="M68" s="21">
        <f t="shared" si="19"/>
        <v>0</v>
      </c>
      <c r="N68" s="21">
        <f t="shared" si="19"/>
        <v>0</v>
      </c>
      <c r="O68" s="21">
        <f t="shared" si="19"/>
        <v>0</v>
      </c>
      <c r="P68" s="21">
        <f t="shared" si="19"/>
        <v>0</v>
      </c>
      <c r="Q68" s="21">
        <f t="shared" si="19"/>
        <v>0</v>
      </c>
      <c r="R68" s="21">
        <f t="shared" si="19"/>
        <v>0</v>
      </c>
      <c r="S68" s="21">
        <f t="shared" si="19"/>
        <v>0</v>
      </c>
      <c r="T68" s="21">
        <f t="shared" si="19"/>
        <v>0</v>
      </c>
      <c r="U68" s="21">
        <f t="shared" si="19"/>
        <v>0</v>
      </c>
      <c r="V68" s="21">
        <f t="shared" si="19"/>
        <v>0</v>
      </c>
      <c r="W68" s="20">
        <f t="shared" si="11"/>
        <v>0</v>
      </c>
    </row>
    <row r="69" spans="1:23" x14ac:dyDescent="0.2">
      <c r="A69" s="7"/>
      <c r="B69" s="7"/>
      <c r="C69" s="7"/>
      <c r="D69" s="7" t="s">
        <v>84</v>
      </c>
      <c r="E69" s="7"/>
      <c r="F69" s="7"/>
      <c r="J69" s="2"/>
      <c r="K69" s="21">
        <f t="shared" si="19"/>
        <v>0</v>
      </c>
      <c r="L69" s="21">
        <f t="shared" si="19"/>
        <v>0</v>
      </c>
      <c r="M69" s="21">
        <f t="shared" si="19"/>
        <v>0</v>
      </c>
      <c r="N69" s="21">
        <f t="shared" si="19"/>
        <v>0</v>
      </c>
      <c r="O69" s="21">
        <f t="shared" si="19"/>
        <v>0</v>
      </c>
      <c r="P69" s="21">
        <f t="shared" si="19"/>
        <v>0</v>
      </c>
      <c r="Q69" s="21">
        <f t="shared" si="19"/>
        <v>0</v>
      </c>
      <c r="R69" s="21">
        <f t="shared" si="19"/>
        <v>0</v>
      </c>
      <c r="S69" s="21">
        <f t="shared" si="19"/>
        <v>0</v>
      </c>
      <c r="T69" s="21">
        <f t="shared" si="19"/>
        <v>0</v>
      </c>
      <c r="U69" s="21">
        <f t="shared" si="19"/>
        <v>0</v>
      </c>
      <c r="V69" s="21">
        <f t="shared" si="19"/>
        <v>0</v>
      </c>
      <c r="W69" s="20">
        <f t="shared" si="11"/>
        <v>0</v>
      </c>
    </row>
    <row r="70" spans="1:23" x14ac:dyDescent="0.2">
      <c r="A70" s="7"/>
      <c r="B70" s="7"/>
      <c r="C70" s="7"/>
      <c r="D70" s="7" t="s">
        <v>343</v>
      </c>
      <c r="E70" s="48"/>
      <c r="F70" s="7"/>
      <c r="J70" s="2"/>
      <c r="K70" s="21">
        <f t="shared" si="19"/>
        <v>0</v>
      </c>
      <c r="L70" s="21">
        <f t="shared" si="19"/>
        <v>0</v>
      </c>
      <c r="M70" s="21">
        <f t="shared" si="19"/>
        <v>0</v>
      </c>
      <c r="N70" s="21">
        <f t="shared" si="19"/>
        <v>0</v>
      </c>
      <c r="O70" s="21">
        <f t="shared" si="19"/>
        <v>0</v>
      </c>
      <c r="P70" s="21">
        <f t="shared" si="19"/>
        <v>0</v>
      </c>
      <c r="Q70" s="21">
        <f t="shared" si="19"/>
        <v>0</v>
      </c>
      <c r="R70" s="21">
        <f t="shared" si="19"/>
        <v>0</v>
      </c>
      <c r="S70" s="21">
        <f t="shared" si="19"/>
        <v>0</v>
      </c>
      <c r="T70" s="21">
        <f t="shared" si="19"/>
        <v>0</v>
      </c>
      <c r="U70" s="21">
        <f t="shared" si="19"/>
        <v>0</v>
      </c>
      <c r="V70" s="21">
        <f t="shared" si="19"/>
        <v>0</v>
      </c>
      <c r="W70" s="20">
        <f t="shared" si="11"/>
        <v>0</v>
      </c>
    </row>
    <row r="71" spans="1:23" x14ac:dyDescent="0.2">
      <c r="A71" s="7"/>
      <c r="B71" s="7"/>
      <c r="C71" s="7"/>
      <c r="D71" s="7" t="s">
        <v>344</v>
      </c>
      <c r="E71" s="7"/>
      <c r="F71" s="7"/>
      <c r="J71" s="2"/>
      <c r="K71" s="21">
        <f t="shared" si="19"/>
        <v>0</v>
      </c>
      <c r="L71" s="21">
        <f t="shared" si="19"/>
        <v>0</v>
      </c>
      <c r="M71" s="21">
        <f t="shared" si="19"/>
        <v>0</v>
      </c>
      <c r="N71" s="21">
        <f t="shared" si="19"/>
        <v>0</v>
      </c>
      <c r="O71" s="21">
        <f t="shared" si="19"/>
        <v>0</v>
      </c>
      <c r="P71" s="21">
        <f t="shared" si="19"/>
        <v>0</v>
      </c>
      <c r="Q71" s="21">
        <f t="shared" si="19"/>
        <v>0</v>
      </c>
      <c r="R71" s="21">
        <f t="shared" si="19"/>
        <v>0</v>
      </c>
      <c r="S71" s="21">
        <f t="shared" si="19"/>
        <v>0</v>
      </c>
      <c r="T71" s="21">
        <f t="shared" si="19"/>
        <v>0</v>
      </c>
      <c r="U71" s="21">
        <f t="shared" si="19"/>
        <v>0</v>
      </c>
      <c r="V71" s="21">
        <f t="shared" si="19"/>
        <v>0</v>
      </c>
      <c r="W71" s="20">
        <f t="shared" si="11"/>
        <v>0</v>
      </c>
    </row>
    <row r="72" spans="1:23" x14ac:dyDescent="0.2">
      <c r="A72" s="7"/>
      <c r="B72" s="7"/>
      <c r="C72" s="7"/>
      <c r="D72" s="7" t="s">
        <v>345</v>
      </c>
      <c r="E72" s="7"/>
      <c r="F72" s="7"/>
      <c r="J72" s="2"/>
      <c r="K72" s="21">
        <f t="shared" si="19"/>
        <v>0</v>
      </c>
      <c r="L72" s="21">
        <f t="shared" si="19"/>
        <v>0</v>
      </c>
      <c r="M72" s="21">
        <f t="shared" si="19"/>
        <v>0</v>
      </c>
      <c r="N72" s="21">
        <f t="shared" si="19"/>
        <v>0</v>
      </c>
      <c r="O72" s="21">
        <f t="shared" si="19"/>
        <v>0</v>
      </c>
      <c r="P72" s="21">
        <f t="shared" si="19"/>
        <v>0</v>
      </c>
      <c r="Q72" s="21">
        <f t="shared" si="19"/>
        <v>0</v>
      </c>
      <c r="R72" s="21">
        <f t="shared" si="19"/>
        <v>0</v>
      </c>
      <c r="S72" s="21">
        <f t="shared" si="19"/>
        <v>0</v>
      </c>
      <c r="T72" s="21">
        <f t="shared" si="19"/>
        <v>0</v>
      </c>
      <c r="U72" s="21">
        <f t="shared" si="19"/>
        <v>0</v>
      </c>
      <c r="V72" s="21">
        <f t="shared" si="19"/>
        <v>0</v>
      </c>
      <c r="W72" s="20">
        <f t="shared" si="11"/>
        <v>0</v>
      </c>
    </row>
    <row r="73" spans="1:23" x14ac:dyDescent="0.2">
      <c r="A73" s="7"/>
      <c r="B73" s="7"/>
      <c r="C73" s="7"/>
      <c r="D73" s="7" t="s">
        <v>346</v>
      </c>
      <c r="E73" s="7"/>
      <c r="F73" s="7"/>
      <c r="J73" s="2"/>
      <c r="K73" s="21">
        <f t="shared" si="19"/>
        <v>0</v>
      </c>
      <c r="L73" s="21">
        <f t="shared" si="19"/>
        <v>0</v>
      </c>
      <c r="M73" s="21">
        <f t="shared" si="19"/>
        <v>0</v>
      </c>
      <c r="N73" s="21">
        <f t="shared" si="19"/>
        <v>0</v>
      </c>
      <c r="O73" s="21">
        <f t="shared" si="19"/>
        <v>0</v>
      </c>
      <c r="P73" s="21">
        <f t="shared" si="19"/>
        <v>0</v>
      </c>
      <c r="Q73" s="21">
        <f t="shared" si="19"/>
        <v>0</v>
      </c>
      <c r="R73" s="21">
        <f t="shared" si="19"/>
        <v>0</v>
      </c>
      <c r="S73" s="21">
        <f t="shared" si="19"/>
        <v>0</v>
      </c>
      <c r="T73" s="21">
        <f t="shared" si="19"/>
        <v>0</v>
      </c>
      <c r="U73" s="21">
        <f t="shared" si="19"/>
        <v>0</v>
      </c>
      <c r="V73" s="21">
        <f t="shared" si="19"/>
        <v>0</v>
      </c>
      <c r="W73" s="20">
        <f t="shared" si="11"/>
        <v>0</v>
      </c>
    </row>
    <row r="74" spans="1:23" x14ac:dyDescent="0.2">
      <c r="A74" s="7"/>
      <c r="B74" s="7"/>
      <c r="C74" s="7"/>
      <c r="D74" s="7" t="s">
        <v>262</v>
      </c>
      <c r="E74" s="7"/>
      <c r="F74" s="7"/>
      <c r="J74" s="2"/>
      <c r="K74" s="21">
        <f t="shared" si="19"/>
        <v>0</v>
      </c>
      <c r="L74" s="21">
        <f t="shared" si="19"/>
        <v>0</v>
      </c>
      <c r="M74" s="21">
        <f t="shared" si="19"/>
        <v>0</v>
      </c>
      <c r="N74" s="21">
        <f t="shared" si="19"/>
        <v>0</v>
      </c>
      <c r="O74" s="21">
        <f t="shared" si="19"/>
        <v>0</v>
      </c>
      <c r="P74" s="21">
        <f t="shared" si="19"/>
        <v>0</v>
      </c>
      <c r="Q74" s="21">
        <f t="shared" si="19"/>
        <v>0</v>
      </c>
      <c r="R74" s="21">
        <f t="shared" si="19"/>
        <v>0</v>
      </c>
      <c r="S74" s="21">
        <f t="shared" si="19"/>
        <v>0</v>
      </c>
      <c r="T74" s="21">
        <f t="shared" si="19"/>
        <v>0</v>
      </c>
      <c r="U74" s="21">
        <f t="shared" si="19"/>
        <v>0</v>
      </c>
      <c r="V74" s="21">
        <f t="shared" si="19"/>
        <v>0</v>
      </c>
      <c r="W74" s="20">
        <f t="shared" si="11"/>
        <v>0</v>
      </c>
    </row>
    <row r="75" spans="1:23" x14ac:dyDescent="0.2">
      <c r="A75" s="7"/>
      <c r="B75" s="7"/>
      <c r="C75" s="7"/>
      <c r="D75" s="7" t="s">
        <v>347</v>
      </c>
      <c r="E75" s="7"/>
      <c r="F75" s="7"/>
      <c r="J75" s="2"/>
      <c r="K75" s="21">
        <f t="shared" si="19"/>
        <v>0</v>
      </c>
      <c r="L75" s="21">
        <f t="shared" si="19"/>
        <v>0</v>
      </c>
      <c r="M75" s="21">
        <f t="shared" si="19"/>
        <v>0</v>
      </c>
      <c r="N75" s="21">
        <f t="shared" si="19"/>
        <v>0</v>
      </c>
      <c r="O75" s="21">
        <f t="shared" si="19"/>
        <v>0</v>
      </c>
      <c r="P75" s="21">
        <f t="shared" si="19"/>
        <v>0</v>
      </c>
      <c r="Q75" s="21">
        <f t="shared" si="19"/>
        <v>0</v>
      </c>
      <c r="R75" s="21">
        <f t="shared" si="19"/>
        <v>0</v>
      </c>
      <c r="S75" s="21">
        <f t="shared" si="19"/>
        <v>0</v>
      </c>
      <c r="T75" s="21">
        <f t="shared" si="19"/>
        <v>0</v>
      </c>
      <c r="U75" s="21">
        <f t="shared" si="19"/>
        <v>0</v>
      </c>
      <c r="V75" s="21">
        <f t="shared" si="19"/>
        <v>0</v>
      </c>
      <c r="W75" s="20">
        <f t="shared" si="11"/>
        <v>0</v>
      </c>
    </row>
    <row r="76" spans="1:23" x14ac:dyDescent="0.2">
      <c r="A76" s="7"/>
      <c r="B76" s="7"/>
      <c r="C76" s="7"/>
      <c r="D76" s="7" t="s">
        <v>85</v>
      </c>
      <c r="E76" s="7"/>
      <c r="F76" s="7"/>
      <c r="G76" s="2"/>
      <c r="H76" s="23"/>
      <c r="I76" s="5"/>
      <c r="J76" s="2"/>
      <c r="K76" s="20">
        <f>SUM(K77:K78)</f>
        <v>0</v>
      </c>
      <c r="L76" s="20">
        <f t="shared" ref="L76:V76" si="20">SUM(L77:L78)</f>
        <v>0</v>
      </c>
      <c r="M76" s="20">
        <f t="shared" si="20"/>
        <v>0</v>
      </c>
      <c r="N76" s="20">
        <f t="shared" si="20"/>
        <v>0</v>
      </c>
      <c r="O76" s="20">
        <f t="shared" si="20"/>
        <v>0</v>
      </c>
      <c r="P76" s="20">
        <f t="shared" si="20"/>
        <v>0</v>
      </c>
      <c r="Q76" s="20">
        <f t="shared" si="20"/>
        <v>0</v>
      </c>
      <c r="R76" s="20">
        <f t="shared" si="20"/>
        <v>0</v>
      </c>
      <c r="S76" s="20">
        <f t="shared" si="20"/>
        <v>0</v>
      </c>
      <c r="T76" s="20">
        <f t="shared" si="20"/>
        <v>0</v>
      </c>
      <c r="U76" s="20">
        <f t="shared" si="20"/>
        <v>0</v>
      </c>
      <c r="V76" s="20">
        <f t="shared" si="20"/>
        <v>0</v>
      </c>
      <c r="W76" s="20">
        <f t="shared" si="11"/>
        <v>0</v>
      </c>
    </row>
    <row r="77" spans="1:23" x14ac:dyDescent="0.2">
      <c r="A77" s="7"/>
      <c r="B77" s="7"/>
      <c r="C77" s="7"/>
      <c r="D77" s="7"/>
      <c r="E77" s="7" t="s">
        <v>86</v>
      </c>
      <c r="F77" s="7"/>
      <c r="J77" s="2"/>
      <c r="K77" s="21">
        <f t="shared" si="19"/>
        <v>0</v>
      </c>
      <c r="L77" s="21">
        <f t="shared" si="19"/>
        <v>0</v>
      </c>
      <c r="M77" s="21">
        <f t="shared" si="19"/>
        <v>0</v>
      </c>
      <c r="N77" s="21">
        <f t="shared" si="19"/>
        <v>0</v>
      </c>
      <c r="O77" s="21">
        <f t="shared" si="19"/>
        <v>0</v>
      </c>
      <c r="P77" s="21">
        <f t="shared" si="19"/>
        <v>0</v>
      </c>
      <c r="Q77" s="21">
        <f t="shared" si="19"/>
        <v>0</v>
      </c>
      <c r="R77" s="21">
        <f t="shared" si="19"/>
        <v>0</v>
      </c>
      <c r="S77" s="21">
        <f t="shared" si="19"/>
        <v>0</v>
      </c>
      <c r="T77" s="21">
        <f t="shared" si="19"/>
        <v>0</v>
      </c>
      <c r="U77" s="21">
        <f t="shared" si="19"/>
        <v>0</v>
      </c>
      <c r="V77" s="21">
        <f t="shared" si="19"/>
        <v>0</v>
      </c>
      <c r="W77" s="20">
        <f t="shared" si="11"/>
        <v>0</v>
      </c>
    </row>
    <row r="78" spans="1:23" x14ac:dyDescent="0.2">
      <c r="A78" s="7"/>
      <c r="B78" s="7"/>
      <c r="C78" s="7"/>
      <c r="D78" s="7"/>
      <c r="E78" s="7" t="s">
        <v>87</v>
      </c>
      <c r="F78" s="7"/>
      <c r="J78" s="2"/>
      <c r="K78" s="21">
        <f t="shared" si="19"/>
        <v>0</v>
      </c>
      <c r="L78" s="21">
        <f t="shared" si="19"/>
        <v>0</v>
      </c>
      <c r="M78" s="21">
        <f t="shared" si="19"/>
        <v>0</v>
      </c>
      <c r="N78" s="21">
        <f t="shared" si="19"/>
        <v>0</v>
      </c>
      <c r="O78" s="21">
        <f t="shared" si="19"/>
        <v>0</v>
      </c>
      <c r="P78" s="21">
        <f t="shared" si="19"/>
        <v>0</v>
      </c>
      <c r="Q78" s="21">
        <f t="shared" si="19"/>
        <v>0</v>
      </c>
      <c r="R78" s="21">
        <f t="shared" si="19"/>
        <v>0</v>
      </c>
      <c r="S78" s="21">
        <f t="shared" si="19"/>
        <v>0</v>
      </c>
      <c r="T78" s="21">
        <f t="shared" si="19"/>
        <v>0</v>
      </c>
      <c r="U78" s="21">
        <f t="shared" si="19"/>
        <v>0</v>
      </c>
      <c r="V78" s="21">
        <f t="shared" si="19"/>
        <v>0</v>
      </c>
      <c r="W78" s="20">
        <f t="shared" si="11"/>
        <v>0</v>
      </c>
    </row>
    <row r="79" spans="1:23" x14ac:dyDescent="0.2">
      <c r="A79" s="7"/>
      <c r="B79" s="7"/>
      <c r="C79" s="47" t="s">
        <v>88</v>
      </c>
      <c r="D79" s="7"/>
      <c r="E79" s="7"/>
      <c r="F79" s="7"/>
      <c r="J79" s="2"/>
      <c r="K79" s="21">
        <f t="shared" si="19"/>
        <v>0</v>
      </c>
      <c r="L79" s="21">
        <f t="shared" si="19"/>
        <v>0</v>
      </c>
      <c r="M79" s="21">
        <f t="shared" si="19"/>
        <v>0</v>
      </c>
      <c r="N79" s="21">
        <f t="shared" si="19"/>
        <v>0</v>
      </c>
      <c r="O79" s="21">
        <f t="shared" si="19"/>
        <v>0</v>
      </c>
      <c r="P79" s="21">
        <f t="shared" si="19"/>
        <v>0</v>
      </c>
      <c r="Q79" s="21">
        <f t="shared" si="19"/>
        <v>0</v>
      </c>
      <c r="R79" s="21">
        <f t="shared" si="19"/>
        <v>0</v>
      </c>
      <c r="S79" s="21">
        <f t="shared" si="19"/>
        <v>0</v>
      </c>
      <c r="T79" s="21">
        <f t="shared" si="19"/>
        <v>0</v>
      </c>
      <c r="U79" s="21">
        <f t="shared" si="19"/>
        <v>0</v>
      </c>
      <c r="V79" s="21">
        <f t="shared" si="19"/>
        <v>0</v>
      </c>
      <c r="W79" s="20">
        <f t="shared" si="11"/>
        <v>0</v>
      </c>
    </row>
    <row r="80" spans="1:23" x14ac:dyDescent="0.2">
      <c r="A80" s="7"/>
      <c r="B80" s="7"/>
      <c r="C80" s="7"/>
      <c r="D80" s="7"/>
      <c r="E80" s="7"/>
      <c r="F80" s="7"/>
      <c r="G80" s="2"/>
      <c r="H80" s="23"/>
      <c r="I80" s="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sheetProtection algorithmName="SHA-512" hashValue="Nb8Z+WMiL0QizaTz6L6oM27XXEbhaE/TVwdaFCYOc03fUjmByPpEWRhJCSNOTxLD8lecuv62Vim/zqHizH1/dg==" saltValue="pyPJJEUYXtrd62mKFfsSHQ==" spinCount="100000" sheet="1" objects="1" scenarios="1"/>
  <mergeCells count="2">
    <mergeCell ref="A1:B1"/>
    <mergeCell ref="C1:E1"/>
  </mergeCells>
  <dataValidations count="2">
    <dataValidation type="list" allowBlank="1" showInputMessage="1" showErrorMessage="1" sqref="G77:G79 G30:G31 G19 G21:G24 G26:G28 G35:G37 G39:G44 G46:G47 G49:G75" xr:uid="{7C17CBD1-D20C-4B64-BD61-6B7393EA93DF}">
      <formula1>$AD$4:$AD$10</formula1>
    </dataValidation>
    <dataValidation allowBlank="1" showInputMessage="1" showErrorMessage="1" sqref="G45:I45 G48:I48" xr:uid="{58DB33C4-6BA9-49FB-B7C7-AABB30321A53}"/>
  </dataValidations>
  <pageMargins left="0.7" right="0.7" top="0.75" bottom="0.75" header="0.3" footer="0.3"/>
  <pageSetup orientation="portrait" r:id="rId1"/>
  <ignoredErrors>
    <ignoredError sqref="K21:V22 K19 L19:V19 K23:V23 K26:V26 K30:V31 K77:V79 K35:V37 K40:V44 K39:V39 K46:V47 K57:V64 K51:V51 K66:V71 K65:V65 K49:V50 K52:V53 K54:V56 K72:V75 K24:V24 K27:V28 K32:V32" unlockedFormula="1"/>
    <ignoredError sqref="K20:V20" formula="1"/>
    <ignoredError sqref="K25:V25 K29:V29 K76:V76 K38:V38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DF1E-76E6-4C3B-9438-4BFEEB10556D}">
  <dimension ref="A2:U95"/>
  <sheetViews>
    <sheetView workbookViewId="0"/>
  </sheetViews>
  <sheetFormatPr defaultRowHeight="16.5" x14ac:dyDescent="0.3"/>
  <cols>
    <col min="8" max="8" width="2.25" customWidth="1"/>
    <col min="9" max="21" width="8.75" style="55"/>
  </cols>
  <sheetData>
    <row r="2" spans="1:21" x14ac:dyDescent="0.3">
      <c r="A2" s="57" t="s">
        <v>363</v>
      </c>
      <c r="B2" s="13"/>
      <c r="C2" s="13"/>
      <c r="D2" s="13"/>
      <c r="E2" s="13"/>
      <c r="F2" s="13"/>
      <c r="G2" s="13"/>
      <c r="H2" s="13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  <c r="N2" s="54" t="s">
        <v>5</v>
      </c>
      <c r="O2" s="54" t="s">
        <v>6</v>
      </c>
      <c r="P2" s="54" t="s">
        <v>7</v>
      </c>
      <c r="Q2" s="54" t="s">
        <v>8</v>
      </c>
      <c r="R2" s="54" t="s">
        <v>9</v>
      </c>
      <c r="S2" s="54" t="s">
        <v>10</v>
      </c>
      <c r="T2" s="54" t="s">
        <v>11</v>
      </c>
      <c r="U2" s="54" t="s">
        <v>12</v>
      </c>
    </row>
    <row r="3" spans="1:21" x14ac:dyDescent="0.3">
      <c r="A3" s="13"/>
      <c r="B3" s="57" t="s">
        <v>14</v>
      </c>
      <c r="C3" s="13"/>
      <c r="D3" s="13"/>
      <c r="E3" s="13"/>
      <c r="F3" s="13"/>
      <c r="G3" s="13"/>
      <c r="H3" s="13"/>
      <c r="I3" s="56">
        <f>I4+I5+I6</f>
        <v>0</v>
      </c>
      <c r="J3" s="56">
        <f t="shared" ref="J3:T3" si="0">J4+J5+J6</f>
        <v>0</v>
      </c>
      <c r="K3" s="56">
        <f t="shared" si="0"/>
        <v>0</v>
      </c>
      <c r="L3" s="56">
        <f t="shared" si="0"/>
        <v>0</v>
      </c>
      <c r="M3" s="56">
        <f t="shared" si="0"/>
        <v>0</v>
      </c>
      <c r="N3" s="56">
        <f t="shared" si="0"/>
        <v>0</v>
      </c>
      <c r="O3" s="56">
        <f t="shared" si="0"/>
        <v>0</v>
      </c>
      <c r="P3" s="56">
        <f t="shared" si="0"/>
        <v>0</v>
      </c>
      <c r="Q3" s="56">
        <f t="shared" si="0"/>
        <v>0</v>
      </c>
      <c r="R3" s="56">
        <f t="shared" si="0"/>
        <v>0</v>
      </c>
      <c r="S3" s="56">
        <f t="shared" si="0"/>
        <v>0</v>
      </c>
      <c r="T3" s="56">
        <f t="shared" si="0"/>
        <v>0</v>
      </c>
      <c r="U3" s="56">
        <f>SUM(I3:T3)</f>
        <v>0</v>
      </c>
    </row>
    <row r="4" spans="1:21" x14ac:dyDescent="0.3">
      <c r="A4" s="13"/>
      <c r="B4" s="13"/>
      <c r="C4" s="13" t="s">
        <v>364</v>
      </c>
      <c r="D4" s="13"/>
      <c r="E4" s="13"/>
      <c r="F4" s="13"/>
      <c r="G4" s="13"/>
      <c r="H4" s="13"/>
      <c r="U4" s="56">
        <f t="shared" ref="U4:U67" si="1">SUM(I4:T4)</f>
        <v>0</v>
      </c>
    </row>
    <row r="5" spans="1:21" x14ac:dyDescent="0.3">
      <c r="A5" s="13"/>
      <c r="B5" s="13"/>
      <c r="C5" s="13" t="s">
        <v>218</v>
      </c>
      <c r="D5" s="13"/>
      <c r="E5" s="13"/>
      <c r="F5" s="13"/>
      <c r="G5" s="13"/>
      <c r="H5" s="13"/>
      <c r="U5" s="56">
        <f t="shared" si="1"/>
        <v>0</v>
      </c>
    </row>
    <row r="6" spans="1:21" x14ac:dyDescent="0.3">
      <c r="A6" s="13"/>
      <c r="B6" s="13"/>
      <c r="C6" s="13" t="s">
        <v>365</v>
      </c>
      <c r="D6" s="13"/>
      <c r="E6" s="13"/>
      <c r="F6" s="13"/>
      <c r="G6" s="13"/>
      <c r="H6" s="13"/>
      <c r="I6" s="56">
        <f>I7+I8+I17</f>
        <v>0</v>
      </c>
      <c r="J6" s="56">
        <f t="shared" ref="J6:T6" si="2">J7+J8+J17</f>
        <v>0</v>
      </c>
      <c r="K6" s="56">
        <f t="shared" si="2"/>
        <v>0</v>
      </c>
      <c r="L6" s="56">
        <f t="shared" si="2"/>
        <v>0</v>
      </c>
      <c r="M6" s="56">
        <f t="shared" si="2"/>
        <v>0</v>
      </c>
      <c r="N6" s="56">
        <f t="shared" si="2"/>
        <v>0</v>
      </c>
      <c r="O6" s="56">
        <f t="shared" si="2"/>
        <v>0</v>
      </c>
      <c r="P6" s="56">
        <f t="shared" si="2"/>
        <v>0</v>
      </c>
      <c r="Q6" s="56">
        <f t="shared" si="2"/>
        <v>0</v>
      </c>
      <c r="R6" s="56">
        <f t="shared" si="2"/>
        <v>0</v>
      </c>
      <c r="S6" s="56">
        <f t="shared" si="2"/>
        <v>0</v>
      </c>
      <c r="T6" s="56">
        <f t="shared" si="2"/>
        <v>0</v>
      </c>
      <c r="U6" s="56">
        <f t="shared" si="1"/>
        <v>0</v>
      </c>
    </row>
    <row r="7" spans="1:21" x14ac:dyDescent="0.3">
      <c r="A7" s="13"/>
      <c r="B7" s="13"/>
      <c r="C7" s="13"/>
      <c r="D7" s="13" t="s">
        <v>69</v>
      </c>
      <c r="E7" s="13"/>
      <c r="F7" s="13"/>
      <c r="G7" s="13"/>
      <c r="H7" s="13"/>
      <c r="U7" s="56">
        <f t="shared" si="1"/>
        <v>0</v>
      </c>
    </row>
    <row r="8" spans="1:21" x14ac:dyDescent="0.3">
      <c r="A8" s="13"/>
      <c r="B8" s="13"/>
      <c r="C8" s="13"/>
      <c r="D8" s="13" t="s">
        <v>366</v>
      </c>
      <c r="E8" s="13"/>
      <c r="F8" s="13"/>
      <c r="G8" s="13"/>
      <c r="H8" s="13"/>
      <c r="I8" s="56">
        <f>SUM(I9:I16)</f>
        <v>0</v>
      </c>
      <c r="J8" s="56">
        <f t="shared" ref="J8:T8" si="3">SUM(J9:J16)</f>
        <v>0</v>
      </c>
      <c r="K8" s="56">
        <f t="shared" si="3"/>
        <v>0</v>
      </c>
      <c r="L8" s="56">
        <f t="shared" si="3"/>
        <v>0</v>
      </c>
      <c r="M8" s="56">
        <f t="shared" si="3"/>
        <v>0</v>
      </c>
      <c r="N8" s="56">
        <f t="shared" si="3"/>
        <v>0</v>
      </c>
      <c r="O8" s="56">
        <f t="shared" si="3"/>
        <v>0</v>
      </c>
      <c r="P8" s="56">
        <f t="shared" si="3"/>
        <v>0</v>
      </c>
      <c r="Q8" s="56">
        <f t="shared" si="3"/>
        <v>0</v>
      </c>
      <c r="R8" s="56">
        <f t="shared" si="3"/>
        <v>0</v>
      </c>
      <c r="S8" s="56">
        <f t="shared" si="3"/>
        <v>0</v>
      </c>
      <c r="T8" s="56">
        <f t="shared" si="3"/>
        <v>0</v>
      </c>
      <c r="U8" s="56">
        <f t="shared" si="1"/>
        <v>0</v>
      </c>
    </row>
    <row r="9" spans="1:21" x14ac:dyDescent="0.3">
      <c r="A9" s="13"/>
      <c r="B9" s="13"/>
      <c r="C9" s="13"/>
      <c r="D9" s="13"/>
      <c r="E9" s="13" t="s">
        <v>367</v>
      </c>
      <c r="F9" s="13"/>
      <c r="G9" s="13"/>
      <c r="H9" s="13"/>
      <c r="U9" s="56">
        <f t="shared" si="1"/>
        <v>0</v>
      </c>
    </row>
    <row r="10" spans="1:21" x14ac:dyDescent="0.3">
      <c r="A10" s="13"/>
      <c r="B10" s="13"/>
      <c r="C10" s="13"/>
      <c r="D10" s="13"/>
      <c r="E10" s="13" t="s">
        <v>368</v>
      </c>
      <c r="F10" s="13"/>
      <c r="G10" s="13"/>
      <c r="H10" s="13"/>
      <c r="U10" s="56">
        <f t="shared" si="1"/>
        <v>0</v>
      </c>
    </row>
    <row r="11" spans="1:21" x14ac:dyDescent="0.3">
      <c r="A11" s="13"/>
      <c r="B11" s="13"/>
      <c r="C11" s="13"/>
      <c r="D11" s="13"/>
      <c r="E11" s="13" t="s">
        <v>369</v>
      </c>
      <c r="F11" s="13"/>
      <c r="G11" s="13"/>
      <c r="H11" s="13"/>
      <c r="U11" s="56">
        <f t="shared" si="1"/>
        <v>0</v>
      </c>
    </row>
    <row r="12" spans="1:21" x14ac:dyDescent="0.3">
      <c r="A12" s="13"/>
      <c r="B12" s="13"/>
      <c r="C12" s="13"/>
      <c r="D12" s="13"/>
      <c r="E12" s="13" t="s">
        <v>370</v>
      </c>
      <c r="F12" s="13"/>
      <c r="G12" s="13"/>
      <c r="H12" s="13"/>
      <c r="U12" s="56">
        <f t="shared" si="1"/>
        <v>0</v>
      </c>
    </row>
    <row r="13" spans="1:21" x14ac:dyDescent="0.3">
      <c r="A13" s="13"/>
      <c r="B13" s="13"/>
      <c r="C13" s="13"/>
      <c r="D13" s="13"/>
      <c r="E13" s="13" t="s">
        <v>371</v>
      </c>
      <c r="F13" s="13"/>
      <c r="G13" s="13"/>
      <c r="H13" s="13"/>
      <c r="U13" s="56">
        <f t="shared" si="1"/>
        <v>0</v>
      </c>
    </row>
    <row r="14" spans="1:21" x14ac:dyDescent="0.3">
      <c r="A14" s="13"/>
      <c r="B14" s="13"/>
      <c r="C14" s="13"/>
      <c r="D14" s="13"/>
      <c r="E14" s="13" t="s">
        <v>19</v>
      </c>
      <c r="F14" s="13"/>
      <c r="G14" s="13"/>
      <c r="H14" s="13"/>
      <c r="U14" s="56">
        <f t="shared" si="1"/>
        <v>0</v>
      </c>
    </row>
    <row r="15" spans="1:21" x14ac:dyDescent="0.3">
      <c r="A15" s="13"/>
      <c r="B15" s="13"/>
      <c r="C15" s="13"/>
      <c r="D15" s="13"/>
      <c r="E15" s="13" t="s">
        <v>372</v>
      </c>
      <c r="F15" s="13"/>
      <c r="G15" s="13"/>
      <c r="H15" s="13"/>
      <c r="U15" s="56">
        <f t="shared" si="1"/>
        <v>0</v>
      </c>
    </row>
    <row r="16" spans="1:21" x14ac:dyDescent="0.3">
      <c r="A16" s="13"/>
      <c r="B16" s="13"/>
      <c r="C16" s="13"/>
      <c r="D16" s="13"/>
      <c r="E16" s="13" t="s">
        <v>373</v>
      </c>
      <c r="F16" s="13"/>
      <c r="G16" s="13"/>
      <c r="H16" s="13"/>
      <c r="U16" s="56">
        <f t="shared" si="1"/>
        <v>0</v>
      </c>
    </row>
    <row r="17" spans="1:21" x14ac:dyDescent="0.3">
      <c r="A17" s="13"/>
      <c r="B17" s="13"/>
      <c r="C17" s="13"/>
      <c r="D17" s="13" t="s">
        <v>374</v>
      </c>
      <c r="E17" s="13"/>
      <c r="F17" s="13"/>
      <c r="G17" s="13"/>
      <c r="H17" s="13"/>
      <c r="U17" s="56">
        <f t="shared" si="1"/>
        <v>0</v>
      </c>
    </row>
    <row r="18" spans="1:21" x14ac:dyDescent="0.3">
      <c r="A18" s="13"/>
      <c r="B18" s="57" t="s">
        <v>21</v>
      </c>
      <c r="C18" s="13"/>
      <c r="D18" s="13"/>
      <c r="E18" s="13"/>
      <c r="F18" s="13"/>
      <c r="G18" s="13"/>
      <c r="H18" s="13"/>
      <c r="I18" s="56">
        <f>SUM(I19:I23)</f>
        <v>0</v>
      </c>
      <c r="J18" s="56">
        <f t="shared" ref="J18:T18" si="4">SUM(J19:J23)</f>
        <v>0</v>
      </c>
      <c r="K18" s="56">
        <f t="shared" si="4"/>
        <v>0</v>
      </c>
      <c r="L18" s="56">
        <f t="shared" si="4"/>
        <v>0</v>
      </c>
      <c r="M18" s="56">
        <f t="shared" si="4"/>
        <v>0</v>
      </c>
      <c r="N18" s="56">
        <f t="shared" si="4"/>
        <v>0</v>
      </c>
      <c r="O18" s="56">
        <f t="shared" si="4"/>
        <v>0</v>
      </c>
      <c r="P18" s="56">
        <f t="shared" si="4"/>
        <v>0</v>
      </c>
      <c r="Q18" s="56">
        <f t="shared" si="4"/>
        <v>0</v>
      </c>
      <c r="R18" s="56">
        <f t="shared" si="4"/>
        <v>0</v>
      </c>
      <c r="S18" s="56">
        <f t="shared" si="4"/>
        <v>0</v>
      </c>
      <c r="T18" s="56">
        <f t="shared" si="4"/>
        <v>0</v>
      </c>
      <c r="U18" s="56">
        <f t="shared" si="1"/>
        <v>0</v>
      </c>
    </row>
    <row r="19" spans="1:21" x14ac:dyDescent="0.3">
      <c r="A19" s="13"/>
      <c r="B19" s="13"/>
      <c r="C19" s="13" t="s">
        <v>375</v>
      </c>
      <c r="D19" s="13"/>
      <c r="E19" s="13"/>
      <c r="F19" s="13"/>
      <c r="G19" s="13"/>
      <c r="H19" s="13"/>
      <c r="U19" s="56">
        <f t="shared" si="1"/>
        <v>0</v>
      </c>
    </row>
    <row r="20" spans="1:21" x14ac:dyDescent="0.3">
      <c r="A20" s="13"/>
      <c r="B20" s="13"/>
      <c r="C20" s="13" t="s">
        <v>376</v>
      </c>
      <c r="D20" s="13"/>
      <c r="E20" s="13"/>
      <c r="F20" s="13"/>
      <c r="G20" s="13"/>
      <c r="H20" s="13"/>
      <c r="U20" s="56">
        <f t="shared" si="1"/>
        <v>0</v>
      </c>
    </row>
    <row r="21" spans="1:21" x14ac:dyDescent="0.3">
      <c r="A21" s="13"/>
      <c r="B21" s="13"/>
      <c r="C21" s="13" t="s">
        <v>377</v>
      </c>
      <c r="D21" s="13"/>
      <c r="E21" s="13"/>
      <c r="F21" s="13"/>
      <c r="G21" s="13"/>
      <c r="H21" s="13"/>
      <c r="U21" s="56">
        <f t="shared" si="1"/>
        <v>0</v>
      </c>
    </row>
    <row r="22" spans="1:21" x14ac:dyDescent="0.3">
      <c r="A22" s="13"/>
      <c r="B22" s="13"/>
      <c r="C22" s="13" t="s">
        <v>69</v>
      </c>
      <c r="D22" s="13"/>
      <c r="E22" s="13"/>
      <c r="F22" s="13"/>
      <c r="G22" s="13"/>
      <c r="H22" s="13"/>
      <c r="U22" s="56">
        <f t="shared" si="1"/>
        <v>0</v>
      </c>
    </row>
    <row r="23" spans="1:21" x14ac:dyDescent="0.3">
      <c r="A23" s="13"/>
      <c r="B23" s="13"/>
      <c r="C23" s="13" t="s">
        <v>378</v>
      </c>
      <c r="D23" s="13"/>
      <c r="E23" s="13"/>
      <c r="F23" s="13"/>
      <c r="G23" s="13"/>
      <c r="H23" s="13"/>
      <c r="U23" s="56">
        <f t="shared" si="1"/>
        <v>0</v>
      </c>
    </row>
    <row r="24" spans="1:21" x14ac:dyDescent="0.3">
      <c r="A24" s="13"/>
      <c r="B24" s="13"/>
      <c r="C24" s="13"/>
      <c r="D24" s="13"/>
      <c r="E24" s="13"/>
      <c r="F24" s="13"/>
      <c r="G24" s="13"/>
      <c r="H24" s="13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>
        <f t="shared" si="1"/>
        <v>0</v>
      </c>
    </row>
    <row r="25" spans="1:21" x14ac:dyDescent="0.3">
      <c r="A25" s="13"/>
      <c r="B25" s="57" t="s">
        <v>25</v>
      </c>
      <c r="C25" s="13"/>
      <c r="D25" s="13"/>
      <c r="E25" s="13"/>
      <c r="F25" s="13"/>
      <c r="G25" s="13"/>
      <c r="H25" s="13"/>
      <c r="U25" s="56">
        <f t="shared" si="1"/>
        <v>0</v>
      </c>
    </row>
    <row r="26" spans="1:21" x14ac:dyDescent="0.3">
      <c r="A26" s="13"/>
      <c r="B26" s="13"/>
      <c r="C26" s="13" t="s">
        <v>26</v>
      </c>
      <c r="D26" s="13"/>
      <c r="E26" s="13"/>
      <c r="F26" s="13"/>
      <c r="G26" s="13"/>
      <c r="H26" s="13"/>
      <c r="U26" s="56">
        <f t="shared" si="1"/>
        <v>0</v>
      </c>
    </row>
    <row r="27" spans="1:21" x14ac:dyDescent="0.3">
      <c r="A27" s="13"/>
      <c r="B27" s="13"/>
      <c r="C27" s="13"/>
      <c r="D27" s="13" t="s">
        <v>27</v>
      </c>
      <c r="E27" s="13"/>
      <c r="F27" s="13"/>
      <c r="G27" s="13"/>
      <c r="H27" s="13"/>
      <c r="U27" s="56">
        <f t="shared" si="1"/>
        <v>0</v>
      </c>
    </row>
    <row r="28" spans="1:21" x14ac:dyDescent="0.3">
      <c r="A28" s="13"/>
      <c r="B28" s="13"/>
      <c r="C28" s="13"/>
      <c r="D28" s="13" t="s">
        <v>28</v>
      </c>
      <c r="E28" s="13"/>
      <c r="F28" s="13"/>
      <c r="G28" s="13"/>
      <c r="H28" s="13"/>
      <c r="U28" s="56">
        <f t="shared" si="1"/>
        <v>0</v>
      </c>
    </row>
    <row r="29" spans="1:21" x14ac:dyDescent="0.3">
      <c r="A29" s="13"/>
      <c r="B29" s="13"/>
      <c r="C29" s="13"/>
      <c r="D29" s="13"/>
      <c r="E29" s="13" t="s">
        <v>367</v>
      </c>
      <c r="F29" s="13"/>
      <c r="G29" s="13"/>
      <c r="H29" s="13"/>
      <c r="U29" s="56">
        <f t="shared" si="1"/>
        <v>0</v>
      </c>
    </row>
    <row r="30" spans="1:21" x14ac:dyDescent="0.3">
      <c r="A30" s="13"/>
      <c r="B30" s="13"/>
      <c r="C30" s="13"/>
      <c r="D30" s="13"/>
      <c r="E30" s="13" t="s">
        <v>375</v>
      </c>
      <c r="F30" s="13"/>
      <c r="G30" s="13"/>
      <c r="H30" s="13"/>
      <c r="U30" s="56">
        <f t="shared" si="1"/>
        <v>0</v>
      </c>
    </row>
    <row r="31" spans="1:21" x14ac:dyDescent="0.3">
      <c r="A31" s="13"/>
      <c r="B31" s="13"/>
      <c r="C31" s="13"/>
      <c r="D31" s="13"/>
      <c r="E31" s="13" t="s">
        <v>379</v>
      </c>
      <c r="F31" s="13"/>
      <c r="G31" s="13"/>
      <c r="H31" s="13"/>
      <c r="U31" s="56">
        <f t="shared" si="1"/>
        <v>0</v>
      </c>
    </row>
    <row r="32" spans="1:21" x14ac:dyDescent="0.3">
      <c r="A32" s="13"/>
      <c r="B32" s="13"/>
      <c r="C32" s="13"/>
      <c r="D32" s="13"/>
      <c r="E32" s="13" t="s">
        <v>380</v>
      </c>
      <c r="F32" s="13"/>
      <c r="G32" s="13"/>
      <c r="H32" s="13"/>
      <c r="U32" s="56">
        <f t="shared" si="1"/>
        <v>0</v>
      </c>
    </row>
    <row r="33" spans="1:21" x14ac:dyDescent="0.3">
      <c r="A33" s="13"/>
      <c r="B33" s="13"/>
      <c r="C33" s="13"/>
      <c r="D33" s="13"/>
      <c r="E33" s="13" t="s">
        <v>16</v>
      </c>
      <c r="F33" s="13"/>
      <c r="G33" s="13"/>
      <c r="H33" s="13"/>
      <c r="U33" s="56">
        <f t="shared" si="1"/>
        <v>0</v>
      </c>
    </row>
    <row r="34" spans="1:21" x14ac:dyDescent="0.3">
      <c r="A34" s="13"/>
      <c r="B34" s="13"/>
      <c r="C34" s="13"/>
      <c r="D34" s="13"/>
      <c r="E34" s="13" t="s">
        <v>370</v>
      </c>
      <c r="F34" s="13"/>
      <c r="G34" s="13"/>
      <c r="H34" s="13"/>
      <c r="U34" s="56">
        <f t="shared" si="1"/>
        <v>0</v>
      </c>
    </row>
    <row r="35" spans="1:21" x14ac:dyDescent="0.3">
      <c r="A35" s="13"/>
      <c r="B35" s="13"/>
      <c r="C35" s="13"/>
      <c r="D35" s="13"/>
      <c r="E35" s="13" t="s">
        <v>381</v>
      </c>
      <c r="F35" s="13"/>
      <c r="G35" s="13"/>
      <c r="H35" s="13"/>
      <c r="U35" s="56">
        <f t="shared" si="1"/>
        <v>0</v>
      </c>
    </row>
    <row r="36" spans="1:21" x14ac:dyDescent="0.3">
      <c r="A36" s="13"/>
      <c r="B36" s="13"/>
      <c r="C36" s="13"/>
      <c r="D36" s="13"/>
      <c r="E36" s="13" t="s">
        <v>376</v>
      </c>
      <c r="F36" s="13"/>
      <c r="G36" s="13"/>
      <c r="H36" s="13"/>
      <c r="U36" s="56">
        <f t="shared" si="1"/>
        <v>0</v>
      </c>
    </row>
    <row r="37" spans="1:21" x14ac:dyDescent="0.3">
      <c r="A37" s="13"/>
      <c r="B37" s="13"/>
      <c r="C37" s="13"/>
      <c r="D37" s="13" t="s">
        <v>382</v>
      </c>
      <c r="E37" s="13"/>
      <c r="F37" s="13"/>
      <c r="G37" s="13"/>
      <c r="H37" s="13"/>
      <c r="U37" s="56">
        <f t="shared" si="1"/>
        <v>0</v>
      </c>
    </row>
    <row r="38" spans="1:21" x14ac:dyDescent="0.3">
      <c r="A38" s="13"/>
      <c r="B38" s="13"/>
      <c r="C38" s="13" t="s">
        <v>383</v>
      </c>
      <c r="D38" s="13"/>
      <c r="E38" s="13"/>
      <c r="F38" s="13"/>
      <c r="G38" s="13"/>
      <c r="H38" s="13"/>
      <c r="U38" s="56">
        <f t="shared" si="1"/>
        <v>0</v>
      </c>
    </row>
    <row r="39" spans="1:21" x14ac:dyDescent="0.3">
      <c r="A39" s="13"/>
      <c r="B39" s="13"/>
      <c r="C39" s="13"/>
      <c r="D39" s="13" t="s">
        <v>36</v>
      </c>
      <c r="E39" s="13"/>
      <c r="F39" s="13"/>
      <c r="G39" s="13"/>
      <c r="H39" s="13"/>
      <c r="U39" s="56">
        <f t="shared" si="1"/>
        <v>0</v>
      </c>
    </row>
    <row r="40" spans="1:21" x14ac:dyDescent="0.3">
      <c r="A40" s="13"/>
      <c r="B40" s="13"/>
      <c r="C40" s="13"/>
      <c r="D40" s="13"/>
      <c r="E40" s="13" t="s">
        <v>37</v>
      </c>
      <c r="F40" s="13"/>
      <c r="G40" s="13"/>
      <c r="H40" s="13"/>
      <c r="U40" s="56">
        <f t="shared" si="1"/>
        <v>0</v>
      </c>
    </row>
    <row r="41" spans="1:21" x14ac:dyDescent="0.3">
      <c r="A41" s="13"/>
      <c r="B41" s="13"/>
      <c r="C41" s="13"/>
      <c r="D41" s="13" t="s">
        <v>38</v>
      </c>
      <c r="E41" s="13"/>
      <c r="F41" s="13"/>
      <c r="G41" s="13"/>
      <c r="H41" s="13"/>
      <c r="U41" s="56">
        <f t="shared" si="1"/>
        <v>0</v>
      </c>
    </row>
    <row r="42" spans="1:21" x14ac:dyDescent="0.3">
      <c r="A42" s="13"/>
      <c r="B42" s="13"/>
      <c r="C42" s="13"/>
      <c r="D42" s="13" t="s">
        <v>384</v>
      </c>
      <c r="E42" s="13"/>
      <c r="F42" s="13"/>
      <c r="G42" s="13"/>
      <c r="H42" s="13"/>
      <c r="U42" s="56">
        <f t="shared" si="1"/>
        <v>0</v>
      </c>
    </row>
    <row r="43" spans="1:21" x14ac:dyDescent="0.3">
      <c r="A43" s="13"/>
      <c r="B43" s="13"/>
      <c r="C43" s="13" t="s">
        <v>40</v>
      </c>
      <c r="D43" s="13"/>
      <c r="E43" s="13"/>
      <c r="F43" s="13"/>
      <c r="G43" s="13"/>
      <c r="H43" s="13"/>
      <c r="U43" s="56">
        <f t="shared" si="1"/>
        <v>0</v>
      </c>
    </row>
    <row r="44" spans="1:21" x14ac:dyDescent="0.3">
      <c r="A44" s="13"/>
      <c r="B44" s="13"/>
      <c r="C44" s="13"/>
      <c r="D44" s="13" t="s">
        <v>385</v>
      </c>
      <c r="E44" s="13"/>
      <c r="F44" s="13"/>
      <c r="G44" s="13"/>
      <c r="H44" s="13"/>
      <c r="U44" s="56">
        <f t="shared" si="1"/>
        <v>0</v>
      </c>
    </row>
    <row r="45" spans="1:21" x14ac:dyDescent="0.3">
      <c r="A45" s="13"/>
      <c r="B45" s="13"/>
      <c r="C45" s="13"/>
      <c r="D45" s="13" t="s">
        <v>386</v>
      </c>
      <c r="E45" s="13"/>
      <c r="F45" s="13"/>
      <c r="G45" s="13"/>
      <c r="H45" s="13"/>
      <c r="U45" s="56">
        <f t="shared" si="1"/>
        <v>0</v>
      </c>
    </row>
    <row r="46" spans="1:21" x14ac:dyDescent="0.3">
      <c r="A46" s="13"/>
      <c r="B46" s="13"/>
      <c r="C46" s="13"/>
      <c r="D46" s="13" t="s">
        <v>43</v>
      </c>
      <c r="E46" s="13"/>
      <c r="F46" s="13"/>
      <c r="G46" s="13"/>
      <c r="H46" s="13"/>
      <c r="U46" s="56">
        <f t="shared" si="1"/>
        <v>0</v>
      </c>
    </row>
    <row r="47" spans="1:21" x14ac:dyDescent="0.3">
      <c r="A47" s="13"/>
      <c r="B47" s="13" t="s">
        <v>44</v>
      </c>
      <c r="C47" s="13"/>
      <c r="D47" s="13"/>
      <c r="E47" s="13"/>
      <c r="F47" s="13"/>
      <c r="G47" s="13"/>
      <c r="H47" s="13"/>
      <c r="U47" s="56">
        <f t="shared" si="1"/>
        <v>0</v>
      </c>
    </row>
    <row r="48" spans="1:21" x14ac:dyDescent="0.3">
      <c r="A48" s="13"/>
      <c r="B48" s="13"/>
      <c r="C48" s="13" t="s">
        <v>45</v>
      </c>
      <c r="D48" s="13"/>
      <c r="E48" s="13"/>
      <c r="F48" s="13"/>
      <c r="G48" s="13"/>
      <c r="H48" s="13"/>
      <c r="U48" s="56">
        <f t="shared" si="1"/>
        <v>0</v>
      </c>
    </row>
    <row r="49" spans="1:21" x14ac:dyDescent="0.3">
      <c r="A49" s="13"/>
      <c r="B49" s="13"/>
      <c r="C49" s="13"/>
      <c r="D49" s="13" t="s">
        <v>49</v>
      </c>
      <c r="E49" s="13"/>
      <c r="F49" s="13"/>
      <c r="G49" s="13"/>
      <c r="H49" s="13"/>
      <c r="U49" s="56">
        <f t="shared" si="1"/>
        <v>0</v>
      </c>
    </row>
    <row r="50" spans="1:21" x14ac:dyDescent="0.3">
      <c r="A50" s="13"/>
      <c r="B50" s="13"/>
      <c r="C50" s="13" t="s">
        <v>51</v>
      </c>
      <c r="D50" s="13"/>
      <c r="E50" s="13"/>
      <c r="F50" s="13"/>
      <c r="G50" s="13"/>
      <c r="H50" s="13"/>
      <c r="U50" s="56">
        <f t="shared" si="1"/>
        <v>0</v>
      </c>
    </row>
    <row r="51" spans="1:21" x14ac:dyDescent="0.3">
      <c r="A51" s="13"/>
      <c r="B51" s="13"/>
      <c r="C51" s="13"/>
      <c r="D51" s="13" t="s">
        <v>52</v>
      </c>
      <c r="E51" s="13"/>
      <c r="F51" s="13"/>
      <c r="G51" s="13"/>
      <c r="H51" s="13"/>
      <c r="U51" s="56">
        <f t="shared" si="1"/>
        <v>0</v>
      </c>
    </row>
    <row r="52" spans="1:21" x14ac:dyDescent="0.3">
      <c r="A52" s="13"/>
      <c r="B52" s="13"/>
      <c r="C52" s="13"/>
      <c r="D52" s="13" t="s">
        <v>53</v>
      </c>
      <c r="E52" s="13"/>
      <c r="F52" s="13"/>
      <c r="G52" s="13"/>
      <c r="H52" s="13"/>
      <c r="U52" s="56">
        <f t="shared" si="1"/>
        <v>0</v>
      </c>
    </row>
    <row r="53" spans="1:21" x14ac:dyDescent="0.3">
      <c r="A53" s="13"/>
      <c r="B53" s="13"/>
      <c r="C53" s="13"/>
      <c r="D53" s="13" t="s">
        <v>54</v>
      </c>
      <c r="E53" s="13"/>
      <c r="F53" s="13"/>
      <c r="G53" s="13"/>
      <c r="H53" s="13"/>
      <c r="U53" s="56">
        <f t="shared" si="1"/>
        <v>0</v>
      </c>
    </row>
    <row r="54" spans="1:21" x14ac:dyDescent="0.3">
      <c r="A54" s="13"/>
      <c r="B54" s="13"/>
      <c r="C54" s="13"/>
      <c r="D54" s="13" t="s">
        <v>56</v>
      </c>
      <c r="E54" s="13"/>
      <c r="F54" s="13"/>
      <c r="G54" s="13"/>
      <c r="H54" s="13"/>
      <c r="U54" s="56">
        <f t="shared" si="1"/>
        <v>0</v>
      </c>
    </row>
    <row r="55" spans="1:21" x14ac:dyDescent="0.3">
      <c r="A55" s="13"/>
      <c r="B55" s="13"/>
      <c r="C55" s="13" t="s">
        <v>57</v>
      </c>
      <c r="D55" s="13"/>
      <c r="E55" s="13"/>
      <c r="F55" s="13"/>
      <c r="G55" s="13"/>
      <c r="H55" s="13"/>
      <c r="U55" s="56">
        <f t="shared" si="1"/>
        <v>0</v>
      </c>
    </row>
    <row r="56" spans="1:21" x14ac:dyDescent="0.3">
      <c r="A56" s="13"/>
      <c r="B56" s="13"/>
      <c r="C56" s="13" t="s">
        <v>59</v>
      </c>
      <c r="D56" s="13"/>
      <c r="E56" s="13"/>
      <c r="F56" s="13"/>
      <c r="G56" s="13"/>
      <c r="H56" s="13"/>
      <c r="U56" s="56">
        <f t="shared" si="1"/>
        <v>0</v>
      </c>
    </row>
    <row r="57" spans="1:21" x14ac:dyDescent="0.3">
      <c r="A57" s="13"/>
      <c r="B57" s="13"/>
      <c r="C57" s="13"/>
      <c r="D57" s="13" t="s">
        <v>60</v>
      </c>
      <c r="E57" s="13"/>
      <c r="F57" s="13"/>
      <c r="G57" s="13"/>
      <c r="H57" s="13"/>
      <c r="U57" s="56">
        <f t="shared" si="1"/>
        <v>0</v>
      </c>
    </row>
    <row r="58" spans="1:21" x14ac:dyDescent="0.3">
      <c r="A58" s="13"/>
      <c r="B58" s="13"/>
      <c r="C58" s="13"/>
      <c r="D58" s="13" t="s">
        <v>62</v>
      </c>
      <c r="E58" s="13"/>
      <c r="F58" s="13"/>
      <c r="G58" s="13"/>
      <c r="H58" s="13"/>
      <c r="U58" s="56">
        <f t="shared" si="1"/>
        <v>0</v>
      </c>
    </row>
    <row r="59" spans="1:21" x14ac:dyDescent="0.3">
      <c r="A59" s="13"/>
      <c r="B59" s="13"/>
      <c r="C59" s="13"/>
      <c r="D59" s="13" t="s">
        <v>117</v>
      </c>
      <c r="E59" s="13"/>
      <c r="F59" s="13"/>
      <c r="G59" s="13"/>
      <c r="H59" s="13"/>
      <c r="U59" s="56">
        <f t="shared" si="1"/>
        <v>0</v>
      </c>
    </row>
    <row r="60" spans="1:21" x14ac:dyDescent="0.3">
      <c r="A60" s="13"/>
      <c r="B60" s="13"/>
      <c r="C60" s="13"/>
      <c r="D60" s="13" t="s">
        <v>387</v>
      </c>
      <c r="E60" s="13"/>
      <c r="F60" s="13"/>
      <c r="G60" s="13"/>
      <c r="H60" s="13"/>
      <c r="U60" s="56">
        <f t="shared" si="1"/>
        <v>0</v>
      </c>
    </row>
    <row r="61" spans="1:21" x14ac:dyDescent="0.3">
      <c r="A61" s="13"/>
      <c r="B61" s="13"/>
      <c r="C61" s="13"/>
      <c r="D61" s="13" t="s">
        <v>67</v>
      </c>
      <c r="E61" s="13"/>
      <c r="F61" s="13"/>
      <c r="G61" s="13"/>
      <c r="H61" s="13"/>
      <c r="U61" s="56">
        <f t="shared" si="1"/>
        <v>0</v>
      </c>
    </row>
    <row r="62" spans="1:21" x14ac:dyDescent="0.3">
      <c r="A62" s="13"/>
      <c r="B62" s="13"/>
      <c r="C62" s="13"/>
      <c r="D62" s="13" t="s">
        <v>63</v>
      </c>
      <c r="E62" s="13"/>
      <c r="F62" s="13"/>
      <c r="G62" s="13"/>
      <c r="H62" s="13"/>
      <c r="U62" s="56">
        <f t="shared" si="1"/>
        <v>0</v>
      </c>
    </row>
    <row r="63" spans="1:21" x14ac:dyDescent="0.3">
      <c r="A63" s="13"/>
      <c r="B63" s="13"/>
      <c r="C63" s="13"/>
      <c r="D63" s="13" t="s">
        <v>58</v>
      </c>
      <c r="E63" s="13"/>
      <c r="F63" s="13"/>
      <c r="G63" s="13"/>
      <c r="H63" s="13"/>
      <c r="U63" s="56">
        <f t="shared" si="1"/>
        <v>0</v>
      </c>
    </row>
    <row r="64" spans="1:21" x14ac:dyDescent="0.3">
      <c r="A64" s="13"/>
      <c r="B64" s="13"/>
      <c r="C64" s="13"/>
      <c r="D64" s="13" t="s">
        <v>64</v>
      </c>
      <c r="E64" s="13"/>
      <c r="F64" s="13"/>
      <c r="G64" s="13"/>
      <c r="H64" s="13"/>
      <c r="U64" s="56">
        <f t="shared" si="1"/>
        <v>0</v>
      </c>
    </row>
    <row r="65" spans="1:21" x14ac:dyDescent="0.3">
      <c r="A65" s="13"/>
      <c r="B65" s="13"/>
      <c r="C65" s="13"/>
      <c r="D65" s="13"/>
      <c r="E65" s="13" t="s">
        <v>65</v>
      </c>
      <c r="F65" s="13"/>
      <c r="G65" s="13"/>
      <c r="H65" s="13"/>
      <c r="U65" s="56">
        <f t="shared" si="1"/>
        <v>0</v>
      </c>
    </row>
    <row r="66" spans="1:21" x14ac:dyDescent="0.3">
      <c r="A66" s="13"/>
      <c r="B66" s="13"/>
      <c r="C66" s="13"/>
      <c r="D66" s="13"/>
      <c r="E66" s="13" t="s">
        <v>66</v>
      </c>
      <c r="F66" s="13"/>
      <c r="G66" s="13"/>
      <c r="H66" s="13"/>
      <c r="U66" s="56">
        <f t="shared" si="1"/>
        <v>0</v>
      </c>
    </row>
    <row r="67" spans="1:21" x14ac:dyDescent="0.3">
      <c r="A67" s="13"/>
      <c r="B67" s="13"/>
      <c r="C67" s="13"/>
      <c r="D67" s="13" t="s">
        <v>68</v>
      </c>
      <c r="E67" s="13"/>
      <c r="F67" s="13"/>
      <c r="G67" s="13"/>
      <c r="H67" s="13"/>
      <c r="U67" s="56">
        <f t="shared" si="1"/>
        <v>0</v>
      </c>
    </row>
    <row r="68" spans="1:21" x14ac:dyDescent="0.3">
      <c r="A68" s="13"/>
      <c r="B68" s="13"/>
      <c r="C68" s="13" t="s">
        <v>69</v>
      </c>
      <c r="D68" s="13"/>
      <c r="E68" s="13"/>
      <c r="F68" s="13"/>
      <c r="G68" s="13"/>
      <c r="H68" s="13"/>
      <c r="U68" s="56">
        <f t="shared" ref="U68:U94" si="5">SUM(I68:T68)</f>
        <v>0</v>
      </c>
    </row>
    <row r="69" spans="1:21" x14ac:dyDescent="0.3">
      <c r="A69" s="13"/>
      <c r="B69" s="13"/>
      <c r="C69" s="13"/>
      <c r="D69" s="13" t="s">
        <v>70</v>
      </c>
      <c r="E69" s="13"/>
      <c r="F69" s="13"/>
      <c r="G69" s="13"/>
      <c r="H69" s="13"/>
      <c r="U69" s="56">
        <f t="shared" si="5"/>
        <v>0</v>
      </c>
    </row>
    <row r="70" spans="1:21" x14ac:dyDescent="0.3">
      <c r="A70" s="13"/>
      <c r="B70" s="13"/>
      <c r="C70" s="13"/>
      <c r="D70" s="13" t="s">
        <v>73</v>
      </c>
      <c r="E70" s="13"/>
      <c r="F70" s="13"/>
      <c r="G70" s="13"/>
      <c r="H70" s="13"/>
      <c r="U70" s="56">
        <f t="shared" si="5"/>
        <v>0</v>
      </c>
    </row>
    <row r="71" spans="1:21" x14ac:dyDescent="0.3">
      <c r="A71" s="13"/>
      <c r="B71" s="13"/>
      <c r="C71" s="13"/>
      <c r="D71" s="13" t="s">
        <v>74</v>
      </c>
      <c r="E71" s="13"/>
      <c r="F71" s="13"/>
      <c r="G71" s="13"/>
      <c r="H71" s="13"/>
      <c r="U71" s="56">
        <f t="shared" si="5"/>
        <v>0</v>
      </c>
    </row>
    <row r="72" spans="1:21" x14ac:dyDescent="0.3">
      <c r="A72" s="13"/>
      <c r="B72" s="13"/>
      <c r="C72" s="13"/>
      <c r="D72" s="13" t="s">
        <v>75</v>
      </c>
      <c r="E72" s="13"/>
      <c r="F72" s="13"/>
      <c r="G72" s="13"/>
      <c r="H72" s="13"/>
      <c r="U72" s="56">
        <f t="shared" si="5"/>
        <v>0</v>
      </c>
    </row>
    <row r="73" spans="1:21" x14ac:dyDescent="0.3">
      <c r="A73" s="13"/>
      <c r="B73" s="13"/>
      <c r="C73" s="13"/>
      <c r="D73" s="13" t="s">
        <v>388</v>
      </c>
      <c r="E73" s="13"/>
      <c r="F73" s="13"/>
      <c r="G73" s="13"/>
      <c r="H73" s="13"/>
      <c r="U73" s="56">
        <f t="shared" si="5"/>
        <v>0</v>
      </c>
    </row>
    <row r="74" spans="1:21" x14ac:dyDescent="0.3">
      <c r="A74" s="13"/>
      <c r="B74" s="13"/>
      <c r="C74" s="13"/>
      <c r="D74" s="13" t="s">
        <v>354</v>
      </c>
      <c r="E74" s="13"/>
      <c r="F74" s="13"/>
      <c r="G74" s="13"/>
      <c r="H74" s="13"/>
      <c r="U74" s="56">
        <f t="shared" si="5"/>
        <v>0</v>
      </c>
    </row>
    <row r="75" spans="1:21" x14ac:dyDescent="0.3">
      <c r="A75" s="13"/>
      <c r="B75" s="13"/>
      <c r="C75" s="13"/>
      <c r="D75" s="13" t="s">
        <v>389</v>
      </c>
      <c r="E75" s="13"/>
      <c r="F75" s="13"/>
      <c r="G75" s="13"/>
      <c r="H75" s="13"/>
      <c r="U75" s="56">
        <f t="shared" si="5"/>
        <v>0</v>
      </c>
    </row>
    <row r="76" spans="1:21" x14ac:dyDescent="0.3">
      <c r="A76" s="13"/>
      <c r="B76" s="13"/>
      <c r="C76" s="13"/>
      <c r="D76" s="13" t="s">
        <v>76</v>
      </c>
      <c r="E76" s="13"/>
      <c r="F76" s="13"/>
      <c r="G76" s="13"/>
      <c r="H76" s="13"/>
      <c r="U76" s="56">
        <f t="shared" si="5"/>
        <v>0</v>
      </c>
    </row>
    <row r="77" spans="1:21" x14ac:dyDescent="0.3">
      <c r="A77" s="13"/>
      <c r="B77" s="13"/>
      <c r="C77" s="13"/>
      <c r="D77" s="13" t="s">
        <v>79</v>
      </c>
      <c r="E77" s="13"/>
      <c r="F77" s="13"/>
      <c r="G77" s="13"/>
      <c r="H77" s="13"/>
      <c r="U77" s="56">
        <f t="shared" si="5"/>
        <v>0</v>
      </c>
    </row>
    <row r="78" spans="1:21" x14ac:dyDescent="0.3">
      <c r="A78" s="13"/>
      <c r="B78" s="13"/>
      <c r="C78" s="13"/>
      <c r="D78" s="13"/>
      <c r="E78" s="13" t="s">
        <v>80</v>
      </c>
      <c r="F78" s="13"/>
      <c r="G78" s="13"/>
      <c r="H78" s="13"/>
      <c r="U78" s="56">
        <f t="shared" si="5"/>
        <v>0</v>
      </c>
    </row>
    <row r="79" spans="1:21" x14ac:dyDescent="0.3">
      <c r="A79" s="13"/>
      <c r="B79" s="13"/>
      <c r="C79" s="13"/>
      <c r="D79" s="13" t="s">
        <v>390</v>
      </c>
      <c r="E79" s="13"/>
      <c r="F79" s="13"/>
      <c r="G79" s="13"/>
      <c r="H79" s="13"/>
      <c r="U79" s="56">
        <f t="shared" si="5"/>
        <v>0</v>
      </c>
    </row>
    <row r="80" spans="1:21" x14ac:dyDescent="0.3">
      <c r="A80" s="13"/>
      <c r="B80" s="13"/>
      <c r="C80" s="13"/>
      <c r="D80" s="13" t="s">
        <v>135</v>
      </c>
      <c r="E80" s="13"/>
      <c r="F80" s="13"/>
      <c r="G80" s="13"/>
      <c r="H80" s="13"/>
      <c r="U80" s="56">
        <f t="shared" si="5"/>
        <v>0</v>
      </c>
    </row>
    <row r="81" spans="1:21" x14ac:dyDescent="0.3">
      <c r="A81" s="13"/>
      <c r="B81" s="13"/>
      <c r="C81" s="13"/>
      <c r="D81" s="13" t="s">
        <v>84</v>
      </c>
      <c r="E81" s="13"/>
      <c r="F81" s="13"/>
      <c r="G81" s="13"/>
      <c r="H81" s="13"/>
      <c r="U81" s="56">
        <f t="shared" si="5"/>
        <v>0</v>
      </c>
    </row>
    <row r="82" spans="1:21" x14ac:dyDescent="0.3">
      <c r="A82" s="13"/>
      <c r="B82" s="13"/>
      <c r="C82" s="13"/>
      <c r="D82" s="13" t="s">
        <v>391</v>
      </c>
      <c r="E82" s="13"/>
      <c r="F82" s="13"/>
      <c r="G82" s="13"/>
      <c r="H82" s="13"/>
      <c r="U82" s="56">
        <f t="shared" si="5"/>
        <v>0</v>
      </c>
    </row>
    <row r="83" spans="1:21" x14ac:dyDescent="0.3">
      <c r="A83" s="13"/>
      <c r="B83" s="13"/>
      <c r="C83" s="13"/>
      <c r="D83" s="13" t="s">
        <v>72</v>
      </c>
      <c r="E83" s="13"/>
      <c r="F83" s="13"/>
      <c r="G83" s="13"/>
      <c r="H83" s="13"/>
      <c r="U83" s="56">
        <f t="shared" si="5"/>
        <v>0</v>
      </c>
    </row>
    <row r="84" spans="1:21" x14ac:dyDescent="0.3">
      <c r="A84" s="13"/>
      <c r="B84" s="13"/>
      <c r="C84" s="13"/>
      <c r="D84" s="13" t="s">
        <v>83</v>
      </c>
      <c r="E84" s="13"/>
      <c r="F84" s="13"/>
      <c r="G84" s="13"/>
      <c r="H84" s="13"/>
      <c r="U84" s="56">
        <f t="shared" si="5"/>
        <v>0</v>
      </c>
    </row>
    <row r="85" spans="1:21" x14ac:dyDescent="0.3">
      <c r="A85" s="13"/>
      <c r="B85" s="13"/>
      <c r="C85" s="13"/>
      <c r="D85" s="13" t="s">
        <v>77</v>
      </c>
      <c r="E85" s="13"/>
      <c r="F85" s="13"/>
      <c r="G85" s="13"/>
      <c r="H85" s="13"/>
      <c r="U85" s="56">
        <f t="shared" si="5"/>
        <v>0</v>
      </c>
    </row>
    <row r="86" spans="1:21" x14ac:dyDescent="0.3">
      <c r="A86" s="13"/>
      <c r="B86" s="13"/>
      <c r="C86" s="13"/>
      <c r="D86" s="13" t="s">
        <v>85</v>
      </c>
      <c r="E86" s="13"/>
      <c r="F86" s="13"/>
      <c r="G86" s="13"/>
      <c r="H86" s="13"/>
      <c r="U86" s="56">
        <f t="shared" si="5"/>
        <v>0</v>
      </c>
    </row>
    <row r="87" spans="1:21" x14ac:dyDescent="0.3">
      <c r="A87" s="13"/>
      <c r="B87" s="13"/>
      <c r="C87" s="13"/>
      <c r="D87" s="13"/>
      <c r="E87" s="13" t="s">
        <v>86</v>
      </c>
      <c r="F87" s="13"/>
      <c r="G87" s="13"/>
      <c r="H87" s="13"/>
      <c r="U87" s="56">
        <f t="shared" si="5"/>
        <v>0</v>
      </c>
    </row>
    <row r="88" spans="1:21" x14ac:dyDescent="0.3">
      <c r="A88" s="13"/>
      <c r="B88" s="13"/>
      <c r="C88" s="13"/>
      <c r="D88" s="13"/>
      <c r="E88" s="13" t="s">
        <v>87</v>
      </c>
      <c r="F88" s="13"/>
      <c r="G88" s="13"/>
      <c r="H88" s="13"/>
      <c r="U88" s="56">
        <f t="shared" si="5"/>
        <v>0</v>
      </c>
    </row>
    <row r="89" spans="1:21" x14ac:dyDescent="0.3">
      <c r="A89" s="13"/>
      <c r="B89" s="13"/>
      <c r="C89" s="13"/>
      <c r="D89" s="13" t="s">
        <v>392</v>
      </c>
      <c r="E89" s="13"/>
      <c r="F89" s="13"/>
      <c r="G89" s="13"/>
      <c r="H89" s="13"/>
      <c r="U89" s="56">
        <f t="shared" si="5"/>
        <v>0</v>
      </c>
    </row>
    <row r="90" spans="1:21" x14ac:dyDescent="0.3">
      <c r="A90" s="13"/>
      <c r="B90" s="13"/>
      <c r="C90" s="13"/>
      <c r="D90" s="13" t="s">
        <v>81</v>
      </c>
      <c r="E90" s="13"/>
      <c r="F90" s="13"/>
      <c r="G90" s="13"/>
      <c r="H90" s="13"/>
      <c r="U90" s="56">
        <f t="shared" si="5"/>
        <v>0</v>
      </c>
    </row>
    <row r="91" spans="1:21" x14ac:dyDescent="0.3">
      <c r="A91" s="13"/>
      <c r="B91" s="13"/>
      <c r="C91" s="13"/>
      <c r="D91" s="13" t="s">
        <v>78</v>
      </c>
      <c r="E91" s="13"/>
      <c r="F91" s="13"/>
      <c r="G91" s="13"/>
      <c r="H91" s="13"/>
      <c r="U91" s="56">
        <f t="shared" si="5"/>
        <v>0</v>
      </c>
    </row>
    <row r="92" spans="1:21" x14ac:dyDescent="0.3">
      <c r="A92" s="13"/>
      <c r="B92" s="13"/>
      <c r="C92" s="13"/>
      <c r="D92" s="13" t="s">
        <v>393</v>
      </c>
      <c r="E92" s="13"/>
      <c r="F92" s="13"/>
      <c r="G92" s="13"/>
      <c r="H92" s="13"/>
      <c r="U92" s="56">
        <f t="shared" si="5"/>
        <v>0</v>
      </c>
    </row>
    <row r="93" spans="1:21" x14ac:dyDescent="0.3">
      <c r="A93" s="13"/>
      <c r="B93" s="13"/>
      <c r="C93" s="13"/>
      <c r="D93" s="13" t="s">
        <v>82</v>
      </c>
      <c r="E93" s="13"/>
      <c r="F93" s="13"/>
      <c r="G93" s="13"/>
      <c r="H93" s="13"/>
      <c r="U93" s="56">
        <f t="shared" si="5"/>
        <v>0</v>
      </c>
    </row>
    <row r="94" spans="1:21" x14ac:dyDescent="0.3">
      <c r="A94" s="13"/>
      <c r="B94" s="13"/>
      <c r="C94" s="13" t="s">
        <v>88</v>
      </c>
      <c r="D94" s="13"/>
      <c r="E94" s="13"/>
      <c r="F94" s="13"/>
      <c r="G94" s="13"/>
      <c r="H94" s="13"/>
      <c r="U94" s="56">
        <f t="shared" si="5"/>
        <v>0</v>
      </c>
    </row>
    <row r="95" spans="1:21" x14ac:dyDescent="0.3">
      <c r="A95" s="13"/>
      <c r="B95" s="13"/>
      <c r="C95" s="13"/>
      <c r="D95" s="13"/>
      <c r="E95" s="13"/>
      <c r="F95" s="13"/>
      <c r="G95" s="13"/>
      <c r="H95" s="13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A017-CB7A-433B-AFA1-E85E5FBA7A69}">
  <dimension ref="A2:U70"/>
  <sheetViews>
    <sheetView workbookViewId="0">
      <selection activeCell="K17" sqref="K17"/>
    </sheetView>
  </sheetViews>
  <sheetFormatPr defaultColWidth="8.75" defaultRowHeight="12.75" x14ac:dyDescent="0.2"/>
  <cols>
    <col min="1" max="7" width="8.75" style="58"/>
    <col min="8" max="8" width="2.25" style="58" customWidth="1"/>
    <col min="9" max="21" width="8.75" style="59"/>
    <col min="22" max="16384" width="8.75" style="58"/>
  </cols>
  <sheetData>
    <row r="2" spans="1:21" x14ac:dyDescent="0.2">
      <c r="A2" s="47" t="s">
        <v>324</v>
      </c>
      <c r="B2" s="47"/>
      <c r="C2" s="7"/>
      <c r="D2" s="7"/>
      <c r="E2" s="7"/>
      <c r="F2" s="7"/>
      <c r="G2" s="7"/>
      <c r="H2" s="7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  <c r="N2" s="54" t="s">
        <v>5</v>
      </c>
      <c r="O2" s="54" t="s">
        <v>6</v>
      </c>
      <c r="P2" s="54" t="s">
        <v>7</v>
      </c>
      <c r="Q2" s="54" t="s">
        <v>8</v>
      </c>
      <c r="R2" s="54" t="s">
        <v>9</v>
      </c>
      <c r="S2" s="54" t="s">
        <v>10</v>
      </c>
      <c r="T2" s="54" t="s">
        <v>11</v>
      </c>
      <c r="U2" s="54" t="s">
        <v>12</v>
      </c>
    </row>
    <row r="3" spans="1:21" x14ac:dyDescent="0.2">
      <c r="A3" s="7"/>
      <c r="B3" s="7" t="s">
        <v>14</v>
      </c>
      <c r="C3" s="7"/>
      <c r="D3" s="7"/>
      <c r="E3" s="7"/>
      <c r="F3" s="7"/>
      <c r="G3" s="7"/>
      <c r="H3" s="7"/>
      <c r="I3" s="20">
        <f t="shared" ref="I3:T3" si="0">SUM(I4:I8)</f>
        <v>0</v>
      </c>
      <c r="J3" s="20">
        <f t="shared" si="0"/>
        <v>0</v>
      </c>
      <c r="K3" s="20">
        <f t="shared" si="0"/>
        <v>0</v>
      </c>
      <c r="L3" s="20">
        <f t="shared" si="0"/>
        <v>0</v>
      </c>
      <c r="M3" s="20">
        <f t="shared" si="0"/>
        <v>0</v>
      </c>
      <c r="N3" s="20">
        <f t="shared" si="0"/>
        <v>0</v>
      </c>
      <c r="O3" s="20">
        <f t="shared" si="0"/>
        <v>0</v>
      </c>
      <c r="P3" s="20">
        <f t="shared" si="0"/>
        <v>0</v>
      </c>
      <c r="Q3" s="20">
        <f t="shared" si="0"/>
        <v>0</v>
      </c>
      <c r="R3" s="20">
        <f t="shared" si="0"/>
        <v>0</v>
      </c>
      <c r="S3" s="20">
        <f t="shared" si="0"/>
        <v>0</v>
      </c>
      <c r="T3" s="20">
        <f t="shared" si="0"/>
        <v>0</v>
      </c>
      <c r="U3" s="20">
        <f>SUM(I3:T3)</f>
        <v>0</v>
      </c>
    </row>
    <row r="4" spans="1:21" x14ac:dyDescent="0.2">
      <c r="A4" s="7"/>
      <c r="B4" s="7"/>
      <c r="C4" s="7" t="s">
        <v>394</v>
      </c>
      <c r="D4" s="7"/>
      <c r="E4" s="7"/>
      <c r="F4" s="7"/>
      <c r="G4" s="7"/>
      <c r="H4" s="7"/>
      <c r="U4" s="20">
        <f t="shared" ref="U4:U68" si="1">SUM(I4:T4)</f>
        <v>0</v>
      </c>
    </row>
    <row r="5" spans="1:21" x14ac:dyDescent="0.2">
      <c r="A5" s="7"/>
      <c r="B5" s="7"/>
      <c r="C5" s="7"/>
      <c r="D5" s="7" t="s">
        <v>19</v>
      </c>
      <c r="E5" s="7"/>
      <c r="F5" s="7"/>
      <c r="G5" s="7"/>
      <c r="H5" s="7"/>
      <c r="U5" s="20">
        <f t="shared" si="1"/>
        <v>0</v>
      </c>
    </row>
    <row r="6" spans="1:21" x14ac:dyDescent="0.2">
      <c r="A6" s="7"/>
      <c r="B6" s="7"/>
      <c r="C6" s="7" t="s">
        <v>395</v>
      </c>
      <c r="D6" s="7"/>
      <c r="E6" s="7"/>
      <c r="F6" s="7"/>
      <c r="G6" s="7"/>
      <c r="H6" s="7"/>
      <c r="U6" s="20">
        <f t="shared" si="1"/>
        <v>0</v>
      </c>
    </row>
    <row r="7" spans="1:21" x14ac:dyDescent="0.2">
      <c r="A7" s="7"/>
      <c r="B7" s="7"/>
      <c r="C7" s="7" t="s">
        <v>396</v>
      </c>
      <c r="D7" s="7"/>
      <c r="E7" s="7"/>
      <c r="F7" s="7"/>
      <c r="G7" s="7"/>
      <c r="H7" s="7"/>
      <c r="U7" s="20">
        <f t="shared" si="1"/>
        <v>0</v>
      </c>
    </row>
    <row r="8" spans="1:21" x14ac:dyDescent="0.2">
      <c r="A8" s="7"/>
      <c r="B8" s="7"/>
      <c r="C8" s="7" t="s">
        <v>373</v>
      </c>
      <c r="D8" s="7"/>
      <c r="E8" s="7"/>
      <c r="F8" s="7"/>
      <c r="G8" s="7"/>
      <c r="H8" s="7"/>
      <c r="U8" s="20">
        <f t="shared" si="1"/>
        <v>0</v>
      </c>
    </row>
    <row r="9" spans="1:21" x14ac:dyDescent="0.2">
      <c r="A9" s="7"/>
      <c r="B9" s="7"/>
      <c r="C9" s="7"/>
      <c r="D9" s="7"/>
      <c r="E9" s="7"/>
      <c r="F9" s="7"/>
      <c r="G9" s="7"/>
      <c r="H9" s="7"/>
      <c r="U9" s="20"/>
    </row>
    <row r="10" spans="1:21" x14ac:dyDescent="0.2">
      <c r="A10" s="7"/>
      <c r="B10" s="7" t="s">
        <v>21</v>
      </c>
      <c r="C10" s="7"/>
      <c r="D10" s="7"/>
      <c r="E10" s="7"/>
      <c r="F10" s="7"/>
      <c r="G10" s="7"/>
      <c r="H10" s="7"/>
      <c r="I10" s="20">
        <f>SUM(I11:I13)</f>
        <v>0</v>
      </c>
      <c r="J10" s="20">
        <f t="shared" ref="J10:T10" si="2">SUM(J11:J13)</f>
        <v>0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1"/>
        <v>0</v>
      </c>
    </row>
    <row r="11" spans="1:21" x14ac:dyDescent="0.2">
      <c r="A11" s="7"/>
      <c r="B11" s="7"/>
      <c r="C11" s="7" t="s">
        <v>16</v>
      </c>
      <c r="D11" s="7"/>
      <c r="E11" s="7"/>
      <c r="F11" s="7"/>
      <c r="G11" s="7"/>
      <c r="H11" s="7"/>
      <c r="U11" s="20">
        <f t="shared" si="1"/>
        <v>0</v>
      </c>
    </row>
    <row r="12" spans="1:21" x14ac:dyDescent="0.2">
      <c r="A12" s="7"/>
      <c r="B12" s="7"/>
      <c r="C12" s="7" t="s">
        <v>397</v>
      </c>
      <c r="D12" s="7"/>
      <c r="E12" s="7"/>
      <c r="F12" s="7"/>
      <c r="G12" s="7"/>
      <c r="H12" s="7"/>
      <c r="U12" s="20">
        <f t="shared" si="1"/>
        <v>0</v>
      </c>
    </row>
    <row r="13" spans="1:21" x14ac:dyDescent="0.2">
      <c r="A13" s="7"/>
      <c r="B13" s="7"/>
      <c r="C13" s="7" t="s">
        <v>398</v>
      </c>
      <c r="D13" s="7"/>
      <c r="E13" s="7"/>
      <c r="F13" s="7"/>
      <c r="G13" s="7"/>
      <c r="H13" s="7"/>
      <c r="U13" s="20">
        <f t="shared" si="1"/>
        <v>0</v>
      </c>
    </row>
    <row r="14" spans="1:21" x14ac:dyDescent="0.2">
      <c r="A14" s="7"/>
      <c r="B14" s="7"/>
      <c r="C14" s="7"/>
      <c r="D14" s="7"/>
      <c r="E14" s="7"/>
      <c r="F14" s="7"/>
      <c r="G14" s="7"/>
      <c r="H14" s="7"/>
      <c r="U14" s="20"/>
    </row>
    <row r="15" spans="1:21" x14ac:dyDescent="0.2">
      <c r="A15" s="7"/>
      <c r="B15" s="7" t="s">
        <v>25</v>
      </c>
      <c r="C15" s="7"/>
      <c r="D15" s="7"/>
      <c r="E15" s="7"/>
      <c r="F15" s="7"/>
      <c r="G15" s="7"/>
      <c r="H15" s="7"/>
      <c r="U15" s="20">
        <f t="shared" si="1"/>
        <v>0</v>
      </c>
    </row>
    <row r="16" spans="1:21" x14ac:dyDescent="0.2">
      <c r="A16" s="7"/>
      <c r="B16" s="7"/>
      <c r="C16" s="7" t="s">
        <v>26</v>
      </c>
      <c r="D16" s="7"/>
      <c r="E16" s="7"/>
      <c r="F16" s="7"/>
      <c r="G16" s="7"/>
      <c r="H16" s="7"/>
      <c r="U16" s="20">
        <f t="shared" si="1"/>
        <v>0</v>
      </c>
    </row>
    <row r="17" spans="1:21" x14ac:dyDescent="0.2">
      <c r="A17" s="7"/>
      <c r="B17" s="7"/>
      <c r="C17" s="7"/>
      <c r="D17" s="7" t="s">
        <v>27</v>
      </c>
      <c r="E17" s="7"/>
      <c r="F17" s="7"/>
      <c r="G17" s="7"/>
      <c r="H17" s="7"/>
      <c r="U17" s="20">
        <f t="shared" si="1"/>
        <v>0</v>
      </c>
    </row>
    <row r="18" spans="1:21" x14ac:dyDescent="0.2">
      <c r="A18" s="7"/>
      <c r="B18" s="47"/>
      <c r="C18" s="7"/>
      <c r="D18" s="7" t="s">
        <v>28</v>
      </c>
      <c r="E18" s="7"/>
      <c r="F18" s="7"/>
      <c r="G18" s="7"/>
      <c r="H18" s="7"/>
      <c r="U18" s="20">
        <f t="shared" si="1"/>
        <v>0</v>
      </c>
    </row>
    <row r="19" spans="1:21" x14ac:dyDescent="0.2">
      <c r="A19" s="7"/>
      <c r="B19" s="7"/>
      <c r="C19" s="7"/>
      <c r="D19" s="7" t="s">
        <v>34</v>
      </c>
      <c r="E19" s="7"/>
      <c r="F19" s="7"/>
      <c r="G19" s="7"/>
      <c r="H19" s="7"/>
      <c r="U19" s="20">
        <f t="shared" si="1"/>
        <v>0</v>
      </c>
    </row>
    <row r="20" spans="1:21" x14ac:dyDescent="0.2">
      <c r="A20" s="7"/>
      <c r="B20" s="7"/>
      <c r="C20" s="7" t="s">
        <v>383</v>
      </c>
      <c r="D20" s="7"/>
      <c r="E20" s="7"/>
      <c r="F20" s="7"/>
      <c r="G20" s="7"/>
      <c r="H20" s="7"/>
      <c r="U20" s="20">
        <f t="shared" si="1"/>
        <v>0</v>
      </c>
    </row>
    <row r="21" spans="1:21" x14ac:dyDescent="0.2">
      <c r="A21" s="7"/>
      <c r="B21" s="7"/>
      <c r="C21" s="7"/>
      <c r="D21" s="7" t="s">
        <v>36</v>
      </c>
      <c r="E21" s="7"/>
      <c r="F21" s="7"/>
      <c r="G21" s="7"/>
      <c r="H21" s="7"/>
      <c r="U21" s="20">
        <f t="shared" si="1"/>
        <v>0</v>
      </c>
    </row>
    <row r="22" spans="1:21" x14ac:dyDescent="0.2">
      <c r="A22" s="7"/>
      <c r="B22" s="7"/>
      <c r="C22" s="7"/>
      <c r="D22" s="7"/>
      <c r="E22" s="7" t="s">
        <v>37</v>
      </c>
      <c r="F22" s="7"/>
      <c r="G22" s="7"/>
      <c r="H22" s="7"/>
      <c r="U22" s="20">
        <f t="shared" si="1"/>
        <v>0</v>
      </c>
    </row>
    <row r="23" spans="1:21" x14ac:dyDescent="0.2">
      <c r="A23" s="7"/>
      <c r="B23" s="7"/>
      <c r="C23" s="7"/>
      <c r="D23" s="7" t="s">
        <v>38</v>
      </c>
      <c r="E23" s="7"/>
      <c r="F23" s="7"/>
      <c r="G23" s="7"/>
      <c r="H23" s="7"/>
      <c r="U23" s="20">
        <f t="shared" si="1"/>
        <v>0</v>
      </c>
    </row>
    <row r="24" spans="1:21" x14ac:dyDescent="0.2">
      <c r="A24" s="7"/>
      <c r="B24" s="7"/>
      <c r="C24" s="7"/>
      <c r="D24" s="7" t="s">
        <v>39</v>
      </c>
      <c r="E24" s="7"/>
      <c r="F24" s="7"/>
      <c r="G24" s="7"/>
      <c r="H24" s="7"/>
      <c r="U24" s="20">
        <f t="shared" si="1"/>
        <v>0</v>
      </c>
    </row>
    <row r="25" spans="1:21" x14ac:dyDescent="0.2">
      <c r="A25" s="7"/>
      <c r="B25" s="47"/>
      <c r="C25" s="7" t="s">
        <v>40</v>
      </c>
      <c r="D25" s="7"/>
      <c r="E25" s="7"/>
      <c r="F25" s="7"/>
      <c r="G25" s="7"/>
      <c r="H25" s="7"/>
      <c r="U25" s="20">
        <f t="shared" si="1"/>
        <v>0</v>
      </c>
    </row>
    <row r="26" spans="1:21" x14ac:dyDescent="0.2">
      <c r="A26" s="7"/>
      <c r="B26" s="7"/>
      <c r="C26" s="7"/>
      <c r="D26" s="7" t="s">
        <v>41</v>
      </c>
      <c r="E26" s="7"/>
      <c r="F26" s="7"/>
      <c r="G26" s="7"/>
      <c r="H26" s="7"/>
      <c r="U26" s="20">
        <f t="shared" si="1"/>
        <v>0</v>
      </c>
    </row>
    <row r="27" spans="1:21" x14ac:dyDescent="0.2">
      <c r="A27" s="7"/>
      <c r="B27" s="7"/>
      <c r="C27" s="7"/>
      <c r="D27" s="7" t="s">
        <v>42</v>
      </c>
      <c r="E27" s="7"/>
      <c r="F27" s="7"/>
      <c r="G27" s="7"/>
      <c r="H27" s="7"/>
      <c r="U27" s="20">
        <f t="shared" si="1"/>
        <v>0</v>
      </c>
    </row>
    <row r="28" spans="1:21" x14ac:dyDescent="0.2">
      <c r="A28" s="7"/>
      <c r="B28" s="7"/>
      <c r="C28" s="7"/>
      <c r="D28" s="7" t="s">
        <v>43</v>
      </c>
      <c r="E28" s="7"/>
      <c r="F28" s="7"/>
      <c r="G28" s="7"/>
      <c r="H28" s="7"/>
      <c r="U28" s="20">
        <f t="shared" si="1"/>
        <v>0</v>
      </c>
    </row>
    <row r="29" spans="1:21" x14ac:dyDescent="0.2">
      <c r="A29" s="7"/>
      <c r="B29" s="7" t="s">
        <v>44</v>
      </c>
      <c r="C29" s="7"/>
      <c r="D29" s="7"/>
      <c r="E29" s="7"/>
      <c r="F29" s="7"/>
      <c r="G29" s="7"/>
      <c r="H29" s="7"/>
      <c r="U29" s="20">
        <f t="shared" si="1"/>
        <v>0</v>
      </c>
    </row>
    <row r="30" spans="1:21" x14ac:dyDescent="0.2">
      <c r="A30" s="7"/>
      <c r="B30" s="7"/>
      <c r="C30" s="7" t="s">
        <v>45</v>
      </c>
      <c r="D30" s="7"/>
      <c r="E30" s="7"/>
      <c r="F30" s="7"/>
      <c r="G30" s="7"/>
      <c r="H30" s="7"/>
      <c r="U30" s="20">
        <f t="shared" si="1"/>
        <v>0</v>
      </c>
    </row>
    <row r="31" spans="1:21" x14ac:dyDescent="0.2">
      <c r="A31" s="7"/>
      <c r="B31" s="7"/>
      <c r="C31" s="7"/>
      <c r="D31" s="7" t="s">
        <v>50</v>
      </c>
      <c r="E31" s="7"/>
      <c r="F31" s="7"/>
      <c r="G31" s="7"/>
      <c r="H31" s="7"/>
      <c r="U31" s="20">
        <f t="shared" si="1"/>
        <v>0</v>
      </c>
    </row>
    <row r="32" spans="1:21" x14ac:dyDescent="0.2">
      <c r="A32" s="7"/>
      <c r="B32" s="7"/>
      <c r="C32" s="7" t="s">
        <v>51</v>
      </c>
      <c r="D32" s="7"/>
      <c r="E32" s="7"/>
      <c r="F32" s="7"/>
      <c r="G32" s="7"/>
      <c r="H32" s="7"/>
      <c r="U32" s="20">
        <f t="shared" si="1"/>
        <v>0</v>
      </c>
    </row>
    <row r="33" spans="1:21" x14ac:dyDescent="0.2">
      <c r="A33" s="7"/>
      <c r="B33" s="7"/>
      <c r="C33" s="7"/>
      <c r="D33" s="7" t="s">
        <v>52</v>
      </c>
      <c r="E33" s="7"/>
      <c r="F33" s="7"/>
      <c r="G33" s="7"/>
      <c r="H33" s="7"/>
      <c r="U33" s="20">
        <f t="shared" si="1"/>
        <v>0</v>
      </c>
    </row>
    <row r="34" spans="1:21" x14ac:dyDescent="0.2">
      <c r="A34" s="7"/>
      <c r="B34" s="7"/>
      <c r="C34" s="7"/>
      <c r="D34" s="7" t="s">
        <v>53</v>
      </c>
      <c r="E34" s="7"/>
      <c r="F34" s="7"/>
      <c r="G34" s="7"/>
      <c r="H34" s="7"/>
      <c r="U34" s="20">
        <f t="shared" si="1"/>
        <v>0</v>
      </c>
    </row>
    <row r="35" spans="1:21" x14ac:dyDescent="0.2">
      <c r="A35" s="7"/>
      <c r="B35" s="7"/>
      <c r="C35" s="7"/>
      <c r="D35" s="7" t="s">
        <v>54</v>
      </c>
      <c r="E35" s="7"/>
      <c r="F35" s="7"/>
      <c r="G35" s="7"/>
      <c r="H35" s="7"/>
      <c r="U35" s="20">
        <f t="shared" si="1"/>
        <v>0</v>
      </c>
    </row>
    <row r="36" spans="1:21" x14ac:dyDescent="0.2">
      <c r="A36" s="7"/>
      <c r="B36" s="7"/>
      <c r="C36" s="7"/>
      <c r="D36" s="7" t="s">
        <v>56</v>
      </c>
      <c r="E36" s="7"/>
      <c r="F36" s="7"/>
      <c r="G36" s="7"/>
      <c r="H36" s="7"/>
      <c r="U36" s="20">
        <f t="shared" si="1"/>
        <v>0</v>
      </c>
    </row>
    <row r="37" spans="1:21" x14ac:dyDescent="0.2">
      <c r="A37" s="7"/>
      <c r="B37" s="7"/>
      <c r="C37" s="7" t="s">
        <v>57</v>
      </c>
      <c r="D37" s="7"/>
      <c r="E37" s="7"/>
      <c r="F37" s="7"/>
      <c r="G37" s="7"/>
      <c r="H37" s="7"/>
      <c r="U37" s="20">
        <f t="shared" si="1"/>
        <v>0</v>
      </c>
    </row>
    <row r="38" spans="1:21" x14ac:dyDescent="0.2">
      <c r="A38" s="7"/>
      <c r="B38" s="7"/>
      <c r="C38" s="7" t="s">
        <v>59</v>
      </c>
      <c r="D38" s="7"/>
      <c r="E38" s="7"/>
      <c r="F38" s="7"/>
      <c r="G38" s="7"/>
      <c r="H38" s="7"/>
      <c r="U38" s="20">
        <f t="shared" si="1"/>
        <v>0</v>
      </c>
    </row>
    <row r="39" spans="1:21" x14ac:dyDescent="0.2">
      <c r="A39" s="7"/>
      <c r="B39" s="7"/>
      <c r="C39" s="7"/>
      <c r="D39" s="7" t="s">
        <v>60</v>
      </c>
      <c r="E39" s="7"/>
      <c r="F39" s="7"/>
      <c r="G39" s="7"/>
      <c r="H39" s="7"/>
      <c r="U39" s="20">
        <f t="shared" si="1"/>
        <v>0</v>
      </c>
    </row>
    <row r="40" spans="1:21" x14ac:dyDescent="0.2">
      <c r="A40" s="7"/>
      <c r="B40" s="7"/>
      <c r="C40" s="7"/>
      <c r="D40" s="7" t="s">
        <v>63</v>
      </c>
      <c r="E40" s="7"/>
      <c r="F40" s="7"/>
      <c r="G40" s="7"/>
      <c r="H40" s="7"/>
      <c r="U40" s="20">
        <f t="shared" si="1"/>
        <v>0</v>
      </c>
    </row>
    <row r="41" spans="1:21" x14ac:dyDescent="0.2">
      <c r="A41" s="7"/>
      <c r="B41" s="7"/>
      <c r="C41" s="7"/>
      <c r="D41" s="7" t="s">
        <v>62</v>
      </c>
      <c r="E41" s="7"/>
      <c r="F41" s="7"/>
      <c r="G41" s="7"/>
      <c r="H41" s="7"/>
      <c r="U41" s="20">
        <f t="shared" si="1"/>
        <v>0</v>
      </c>
    </row>
    <row r="42" spans="1:21" x14ac:dyDescent="0.2">
      <c r="A42" s="7"/>
      <c r="B42" s="7"/>
      <c r="C42" s="7"/>
      <c r="D42" s="7" t="s">
        <v>58</v>
      </c>
      <c r="E42" s="7"/>
      <c r="F42" s="7"/>
      <c r="G42" s="7"/>
      <c r="H42" s="7"/>
      <c r="U42" s="20">
        <f t="shared" si="1"/>
        <v>0</v>
      </c>
    </row>
    <row r="43" spans="1:21" x14ac:dyDescent="0.2">
      <c r="A43" s="7"/>
      <c r="B43" s="7"/>
      <c r="C43" s="7"/>
      <c r="D43" s="7" t="s">
        <v>67</v>
      </c>
      <c r="E43" s="7"/>
      <c r="F43" s="7"/>
      <c r="G43" s="7"/>
      <c r="H43" s="7"/>
      <c r="U43" s="20">
        <f t="shared" si="1"/>
        <v>0</v>
      </c>
    </row>
    <row r="44" spans="1:21" x14ac:dyDescent="0.2">
      <c r="A44" s="7"/>
      <c r="B44" s="7"/>
      <c r="C44" s="7"/>
      <c r="D44" s="7" t="s">
        <v>68</v>
      </c>
      <c r="E44" s="7"/>
      <c r="F44" s="7"/>
      <c r="G44" s="7"/>
      <c r="H44" s="7"/>
      <c r="U44" s="20">
        <f t="shared" si="1"/>
        <v>0</v>
      </c>
    </row>
    <row r="45" spans="1:21" x14ac:dyDescent="0.2">
      <c r="A45" s="7"/>
      <c r="B45" s="7"/>
      <c r="C45" s="7"/>
      <c r="D45" s="7" t="s">
        <v>64</v>
      </c>
      <c r="E45" s="7"/>
      <c r="F45" s="7"/>
      <c r="G45" s="7"/>
      <c r="H45" s="7"/>
      <c r="U45" s="20">
        <f t="shared" si="1"/>
        <v>0</v>
      </c>
    </row>
    <row r="46" spans="1:21" x14ac:dyDescent="0.2">
      <c r="A46" s="7"/>
      <c r="B46" s="7"/>
      <c r="C46" s="7"/>
      <c r="D46" s="7"/>
      <c r="E46" s="7" t="s">
        <v>65</v>
      </c>
      <c r="F46" s="7"/>
      <c r="G46" s="7"/>
      <c r="H46" s="7"/>
      <c r="U46" s="20">
        <f t="shared" si="1"/>
        <v>0</v>
      </c>
    </row>
    <row r="47" spans="1:21" x14ac:dyDescent="0.2">
      <c r="A47" s="7"/>
      <c r="B47" s="7"/>
      <c r="C47" s="7"/>
      <c r="D47" s="7"/>
      <c r="E47" s="7" t="s">
        <v>66</v>
      </c>
      <c r="F47" s="7"/>
      <c r="G47" s="7"/>
      <c r="H47" s="7"/>
      <c r="U47" s="20">
        <f t="shared" si="1"/>
        <v>0</v>
      </c>
    </row>
    <row r="48" spans="1:21" x14ac:dyDescent="0.2">
      <c r="A48" s="7"/>
      <c r="B48" s="7"/>
      <c r="C48" s="7"/>
      <c r="D48" s="7" t="s">
        <v>132</v>
      </c>
      <c r="E48" s="7"/>
      <c r="F48" s="7"/>
      <c r="G48" s="7"/>
      <c r="H48" s="7"/>
      <c r="U48" s="20">
        <f t="shared" si="1"/>
        <v>0</v>
      </c>
    </row>
    <row r="49" spans="1:21" x14ac:dyDescent="0.2">
      <c r="A49" s="7"/>
      <c r="B49" s="7"/>
      <c r="C49" s="7" t="s">
        <v>69</v>
      </c>
      <c r="D49" s="7"/>
      <c r="E49" s="7"/>
      <c r="F49" s="7"/>
      <c r="G49" s="7"/>
      <c r="H49" s="7"/>
      <c r="U49" s="20">
        <f t="shared" si="1"/>
        <v>0</v>
      </c>
    </row>
    <row r="50" spans="1:21" x14ac:dyDescent="0.2">
      <c r="A50" s="7"/>
      <c r="B50" s="7"/>
      <c r="C50" s="7"/>
      <c r="D50" s="7" t="s">
        <v>134</v>
      </c>
      <c r="E50" s="7"/>
      <c r="F50" s="7"/>
      <c r="G50" s="7"/>
      <c r="H50" s="7"/>
      <c r="U50" s="20">
        <f t="shared" si="1"/>
        <v>0</v>
      </c>
    </row>
    <row r="51" spans="1:21" x14ac:dyDescent="0.2">
      <c r="A51" s="7"/>
      <c r="B51" s="7"/>
      <c r="C51" s="7"/>
      <c r="D51" s="7" t="s">
        <v>71</v>
      </c>
      <c r="E51" s="7"/>
      <c r="F51" s="7"/>
      <c r="G51" s="7"/>
      <c r="H51" s="7"/>
      <c r="U51" s="20">
        <f t="shared" si="1"/>
        <v>0</v>
      </c>
    </row>
    <row r="52" spans="1:21" x14ac:dyDescent="0.2">
      <c r="A52" s="7"/>
      <c r="B52" s="7"/>
      <c r="C52" s="7"/>
      <c r="D52" s="7" t="s">
        <v>75</v>
      </c>
      <c r="E52" s="7"/>
      <c r="F52" s="7"/>
      <c r="G52" s="7"/>
      <c r="H52" s="7"/>
      <c r="U52" s="20">
        <f t="shared" si="1"/>
        <v>0</v>
      </c>
    </row>
    <row r="53" spans="1:21" x14ac:dyDescent="0.2">
      <c r="A53" s="7"/>
      <c r="B53" s="7"/>
      <c r="C53" s="7"/>
      <c r="D53" s="7" t="s">
        <v>78</v>
      </c>
      <c r="E53" s="7"/>
      <c r="F53" s="7"/>
      <c r="G53" s="7"/>
      <c r="H53" s="7"/>
      <c r="U53" s="20">
        <f t="shared" si="1"/>
        <v>0</v>
      </c>
    </row>
    <row r="54" spans="1:21" x14ac:dyDescent="0.2">
      <c r="A54" s="7"/>
      <c r="B54" s="7"/>
      <c r="C54" s="7"/>
      <c r="D54" s="7" t="s">
        <v>76</v>
      </c>
      <c r="E54" s="7"/>
      <c r="F54" s="7"/>
      <c r="G54" s="7"/>
      <c r="H54" s="7"/>
      <c r="U54" s="20">
        <f t="shared" si="1"/>
        <v>0</v>
      </c>
    </row>
    <row r="55" spans="1:21" x14ac:dyDescent="0.2">
      <c r="A55" s="7"/>
      <c r="B55" s="7"/>
      <c r="C55" s="7"/>
      <c r="D55" s="7" t="s">
        <v>72</v>
      </c>
      <c r="E55" s="7"/>
      <c r="F55" s="7"/>
      <c r="G55" s="7"/>
      <c r="H55" s="7"/>
      <c r="U55" s="20">
        <f t="shared" si="1"/>
        <v>0</v>
      </c>
    </row>
    <row r="56" spans="1:21" x14ac:dyDescent="0.2">
      <c r="A56" s="7"/>
      <c r="B56" s="7"/>
      <c r="C56" s="7"/>
      <c r="D56" s="7" t="s">
        <v>79</v>
      </c>
      <c r="E56" s="7"/>
      <c r="F56" s="7"/>
      <c r="G56" s="7"/>
      <c r="H56" s="7"/>
      <c r="U56" s="20">
        <f t="shared" si="1"/>
        <v>0</v>
      </c>
    </row>
    <row r="57" spans="1:21" x14ac:dyDescent="0.2">
      <c r="A57" s="7"/>
      <c r="B57" s="7"/>
      <c r="C57" s="7"/>
      <c r="D57" s="7"/>
      <c r="E57" s="7" t="s">
        <v>80</v>
      </c>
      <c r="F57" s="7"/>
      <c r="G57" s="7"/>
      <c r="H57" s="7"/>
      <c r="U57" s="20">
        <f t="shared" si="1"/>
        <v>0</v>
      </c>
    </row>
    <row r="58" spans="1:21" x14ac:dyDescent="0.2">
      <c r="A58" s="7"/>
      <c r="B58" s="7"/>
      <c r="C58" s="7"/>
      <c r="D58" s="7" t="s">
        <v>77</v>
      </c>
      <c r="E58" s="7"/>
      <c r="F58" s="7"/>
      <c r="G58" s="7"/>
      <c r="H58" s="7"/>
      <c r="U58" s="20">
        <f t="shared" si="1"/>
        <v>0</v>
      </c>
    </row>
    <row r="59" spans="1:21" x14ac:dyDescent="0.2">
      <c r="A59" s="7"/>
      <c r="B59" s="7"/>
      <c r="C59" s="7"/>
      <c r="D59" s="7" t="s">
        <v>84</v>
      </c>
      <c r="E59" s="7"/>
      <c r="F59" s="7"/>
      <c r="G59" s="7"/>
      <c r="H59" s="7"/>
      <c r="U59" s="20">
        <f t="shared" si="1"/>
        <v>0</v>
      </c>
    </row>
    <row r="60" spans="1:21" x14ac:dyDescent="0.2">
      <c r="A60" s="7"/>
      <c r="B60" s="7"/>
      <c r="C60" s="7"/>
      <c r="D60" s="7" t="s">
        <v>81</v>
      </c>
      <c r="E60" s="7"/>
      <c r="F60" s="7"/>
      <c r="G60" s="7"/>
      <c r="H60" s="7"/>
      <c r="U60" s="20">
        <f t="shared" si="1"/>
        <v>0</v>
      </c>
    </row>
    <row r="61" spans="1:21" x14ac:dyDescent="0.2">
      <c r="A61" s="7"/>
      <c r="B61" s="7"/>
      <c r="C61" s="7"/>
      <c r="D61" s="7" t="s">
        <v>391</v>
      </c>
      <c r="E61" s="7"/>
      <c r="F61" s="7"/>
      <c r="G61" s="7"/>
      <c r="H61" s="7"/>
      <c r="U61" s="20">
        <f t="shared" si="1"/>
        <v>0</v>
      </c>
    </row>
    <row r="62" spans="1:21" x14ac:dyDescent="0.2">
      <c r="A62" s="7"/>
      <c r="B62" s="7"/>
      <c r="C62" s="7"/>
      <c r="D62" s="7" t="s">
        <v>82</v>
      </c>
      <c r="E62" s="7"/>
      <c r="F62" s="7"/>
      <c r="G62" s="7"/>
      <c r="H62" s="7"/>
      <c r="U62" s="20">
        <f t="shared" si="1"/>
        <v>0</v>
      </c>
    </row>
    <row r="63" spans="1:21" x14ac:dyDescent="0.2">
      <c r="A63" s="7"/>
      <c r="B63" s="7"/>
      <c r="C63" s="7"/>
      <c r="D63" s="7" t="s">
        <v>73</v>
      </c>
      <c r="E63" s="7"/>
      <c r="F63" s="7"/>
      <c r="G63" s="7"/>
      <c r="H63" s="7"/>
      <c r="U63" s="20">
        <f t="shared" si="1"/>
        <v>0</v>
      </c>
    </row>
    <row r="64" spans="1:21" x14ac:dyDescent="0.2">
      <c r="A64" s="7"/>
      <c r="B64" s="7"/>
      <c r="C64" s="7"/>
      <c r="D64" s="7" t="s">
        <v>83</v>
      </c>
      <c r="E64" s="7"/>
      <c r="F64" s="7"/>
      <c r="G64" s="7"/>
      <c r="H64" s="7"/>
      <c r="U64" s="20">
        <f t="shared" si="1"/>
        <v>0</v>
      </c>
    </row>
    <row r="65" spans="1:21" x14ac:dyDescent="0.2">
      <c r="A65" s="7"/>
      <c r="B65" s="7"/>
      <c r="C65" s="7"/>
      <c r="D65" s="7" t="s">
        <v>399</v>
      </c>
      <c r="E65" s="7"/>
      <c r="F65" s="7"/>
      <c r="G65" s="7"/>
      <c r="H65" s="7"/>
      <c r="U65" s="20">
        <f t="shared" si="1"/>
        <v>0</v>
      </c>
    </row>
    <row r="66" spans="1:21" x14ac:dyDescent="0.2">
      <c r="A66" s="7"/>
      <c r="B66" s="7"/>
      <c r="C66" s="7"/>
      <c r="D66" s="7" t="s">
        <v>85</v>
      </c>
      <c r="E66" s="7"/>
      <c r="F66" s="7"/>
      <c r="G66" s="7"/>
      <c r="H66" s="7"/>
      <c r="U66" s="20">
        <f t="shared" si="1"/>
        <v>0</v>
      </c>
    </row>
    <row r="67" spans="1:21" x14ac:dyDescent="0.2">
      <c r="A67" s="7"/>
      <c r="B67" s="7"/>
      <c r="C67" s="7"/>
      <c r="D67" s="7"/>
      <c r="E67" s="7" t="s">
        <v>86</v>
      </c>
      <c r="F67" s="7"/>
      <c r="G67" s="7"/>
      <c r="H67" s="7"/>
      <c r="U67" s="20">
        <f t="shared" si="1"/>
        <v>0</v>
      </c>
    </row>
    <row r="68" spans="1:21" x14ac:dyDescent="0.2">
      <c r="A68" s="7"/>
      <c r="B68" s="7"/>
      <c r="C68" s="7"/>
      <c r="D68" s="7"/>
      <c r="E68" s="7" t="s">
        <v>87</v>
      </c>
      <c r="F68" s="7"/>
      <c r="G68" s="7"/>
      <c r="H68" s="7"/>
      <c r="U68" s="20">
        <f t="shared" si="1"/>
        <v>0</v>
      </c>
    </row>
    <row r="69" spans="1:21" x14ac:dyDescent="0.2">
      <c r="A69" s="7"/>
      <c r="B69" s="7"/>
      <c r="C69" s="7" t="s">
        <v>88</v>
      </c>
      <c r="D69" s="7"/>
      <c r="E69" s="7"/>
      <c r="F69" s="7"/>
      <c r="G69" s="7"/>
      <c r="H69" s="7"/>
      <c r="U69" s="20">
        <f t="shared" ref="U69" si="3">SUM(I69:T69)</f>
        <v>0</v>
      </c>
    </row>
    <row r="70" spans="1:21" x14ac:dyDescent="0.2">
      <c r="A70" s="7"/>
      <c r="B70" s="7"/>
      <c r="C70" s="7"/>
      <c r="D70" s="7"/>
      <c r="E70" s="7"/>
      <c r="F70" s="7"/>
      <c r="G70" s="7"/>
      <c r="H70" s="7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B20C-7BBE-4C29-8CDA-9D8508D3B6B4}">
  <dimension ref="A2:U119"/>
  <sheetViews>
    <sheetView workbookViewId="0">
      <selection activeCell="I1" sqref="I1"/>
    </sheetView>
  </sheetViews>
  <sheetFormatPr defaultRowHeight="16.5" x14ac:dyDescent="0.3"/>
  <cols>
    <col min="8" max="8" width="2.25" customWidth="1"/>
    <col min="9" max="21" width="8.75" style="55"/>
  </cols>
  <sheetData>
    <row r="2" spans="1:21" x14ac:dyDescent="0.3">
      <c r="A2" s="57" t="s">
        <v>323</v>
      </c>
      <c r="B2" s="13"/>
      <c r="C2" s="13"/>
      <c r="D2" s="13"/>
      <c r="E2" s="13"/>
      <c r="F2" s="13"/>
      <c r="G2" s="13"/>
      <c r="H2" s="13"/>
      <c r="I2" s="54" t="s">
        <v>0</v>
      </c>
      <c r="J2" s="54" t="s">
        <v>1</v>
      </c>
      <c r="K2" s="54" t="s">
        <v>2</v>
      </c>
      <c r="L2" s="54" t="s">
        <v>3</v>
      </c>
      <c r="M2" s="54" t="s">
        <v>4</v>
      </c>
      <c r="N2" s="54" t="s">
        <v>5</v>
      </c>
      <c r="O2" s="54" t="s">
        <v>6</v>
      </c>
      <c r="P2" s="54" t="s">
        <v>7</v>
      </c>
      <c r="Q2" s="54" t="s">
        <v>8</v>
      </c>
      <c r="R2" s="54" t="s">
        <v>9</v>
      </c>
      <c r="S2" s="54" t="s">
        <v>10</v>
      </c>
      <c r="T2" s="54" t="s">
        <v>11</v>
      </c>
      <c r="U2" s="54" t="s">
        <v>12</v>
      </c>
    </row>
    <row r="3" spans="1:21" x14ac:dyDescent="0.3">
      <c r="A3" s="13"/>
      <c r="B3" s="57" t="s">
        <v>14</v>
      </c>
      <c r="C3" s="13"/>
      <c r="D3" s="13"/>
      <c r="E3" s="13"/>
      <c r="F3" s="13"/>
      <c r="G3" s="13"/>
      <c r="H3" s="13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>
        <f>SUM(I3:T3)</f>
        <v>0</v>
      </c>
    </row>
    <row r="4" spans="1:21" x14ac:dyDescent="0.3">
      <c r="A4" s="13"/>
      <c r="B4" s="13"/>
      <c r="C4" s="13" t="s">
        <v>400</v>
      </c>
      <c r="D4" s="13"/>
      <c r="E4" s="13"/>
      <c r="F4" s="13"/>
      <c r="G4" s="13"/>
      <c r="H4" s="13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>
        <f t="shared" ref="U4:U67" si="0">SUM(I4:T4)</f>
        <v>0</v>
      </c>
    </row>
    <row r="5" spans="1:21" x14ac:dyDescent="0.3">
      <c r="A5" s="13"/>
      <c r="B5" s="13"/>
      <c r="C5" s="13"/>
      <c r="D5" s="13" t="s">
        <v>401</v>
      </c>
      <c r="E5" s="13"/>
      <c r="F5" s="13"/>
      <c r="G5" s="13"/>
      <c r="H5" s="13"/>
      <c r="U5" s="56">
        <f t="shared" si="0"/>
        <v>0</v>
      </c>
    </row>
    <row r="6" spans="1:21" x14ac:dyDescent="0.3">
      <c r="A6" s="13"/>
      <c r="B6" s="13"/>
      <c r="C6" s="13"/>
      <c r="D6" s="13" t="s">
        <v>402</v>
      </c>
      <c r="E6" s="13"/>
      <c r="F6" s="13"/>
      <c r="G6" s="13"/>
      <c r="H6" s="13"/>
      <c r="U6" s="56">
        <f t="shared" si="0"/>
        <v>0</v>
      </c>
    </row>
    <row r="7" spans="1:21" x14ac:dyDescent="0.3">
      <c r="A7" s="13"/>
      <c r="B7" s="13"/>
      <c r="C7" s="13"/>
      <c r="D7" s="13" t="s">
        <v>403</v>
      </c>
      <c r="E7" s="13"/>
      <c r="F7" s="13"/>
      <c r="G7" s="13"/>
      <c r="H7" s="13"/>
      <c r="U7" s="56">
        <f t="shared" si="0"/>
        <v>0</v>
      </c>
    </row>
    <row r="8" spans="1:21" x14ac:dyDescent="0.3">
      <c r="A8" s="13"/>
      <c r="B8" s="13"/>
      <c r="C8" s="13"/>
      <c r="D8" s="13" t="s">
        <v>404</v>
      </c>
      <c r="E8" s="13"/>
      <c r="F8" s="13"/>
      <c r="G8" s="13"/>
      <c r="H8" s="13"/>
      <c r="U8" s="56">
        <f t="shared" si="0"/>
        <v>0</v>
      </c>
    </row>
    <row r="9" spans="1:21" x14ac:dyDescent="0.3">
      <c r="A9" s="13"/>
      <c r="B9" s="13"/>
      <c r="C9" s="13"/>
      <c r="D9" s="13"/>
      <c r="E9" s="13" t="s">
        <v>405</v>
      </c>
      <c r="F9" s="13"/>
      <c r="G9" s="13"/>
      <c r="H9" s="13"/>
      <c r="U9" s="56">
        <f t="shared" si="0"/>
        <v>0</v>
      </c>
    </row>
    <row r="10" spans="1:21" x14ac:dyDescent="0.3">
      <c r="A10" s="13"/>
      <c r="B10" s="13"/>
      <c r="C10" s="13"/>
      <c r="D10" s="13" t="s">
        <v>406</v>
      </c>
      <c r="E10" s="13"/>
      <c r="F10" s="13"/>
      <c r="G10" s="13"/>
      <c r="H10" s="13"/>
      <c r="U10" s="56">
        <f t="shared" si="0"/>
        <v>0</v>
      </c>
    </row>
    <row r="11" spans="1:21" x14ac:dyDescent="0.3">
      <c r="A11" s="13"/>
      <c r="B11" s="13"/>
      <c r="C11" s="13" t="s">
        <v>407</v>
      </c>
      <c r="D11" s="13"/>
      <c r="E11" s="13"/>
      <c r="F11" s="13"/>
      <c r="G11" s="13"/>
      <c r="H11" s="13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>
        <f t="shared" si="0"/>
        <v>0</v>
      </c>
    </row>
    <row r="12" spans="1:21" x14ac:dyDescent="0.3">
      <c r="A12" s="13"/>
      <c r="B12" s="13"/>
      <c r="C12" s="13"/>
      <c r="D12" s="13" t="s">
        <v>401</v>
      </c>
      <c r="E12" s="13"/>
      <c r="F12" s="13"/>
      <c r="G12" s="13"/>
      <c r="H12" s="13"/>
      <c r="U12" s="56">
        <f t="shared" si="0"/>
        <v>0</v>
      </c>
    </row>
    <row r="13" spans="1:21" x14ac:dyDescent="0.3">
      <c r="A13" s="13"/>
      <c r="B13" s="13"/>
      <c r="C13" s="13"/>
      <c r="D13" s="13" t="s">
        <v>402</v>
      </c>
      <c r="E13" s="13"/>
      <c r="F13" s="13"/>
      <c r="G13" s="13"/>
      <c r="H13" s="13"/>
      <c r="U13" s="56">
        <f t="shared" si="0"/>
        <v>0</v>
      </c>
    </row>
    <row r="14" spans="1:21" x14ac:dyDescent="0.3">
      <c r="A14" s="13"/>
      <c r="B14" s="13"/>
      <c r="C14" s="13"/>
      <c r="D14" s="13" t="s">
        <v>408</v>
      </c>
      <c r="E14" s="13"/>
      <c r="F14" s="13"/>
      <c r="G14" s="13"/>
      <c r="H14" s="13"/>
      <c r="U14" s="56">
        <f t="shared" si="0"/>
        <v>0</v>
      </c>
    </row>
    <row r="15" spans="1:21" x14ac:dyDescent="0.3">
      <c r="A15" s="13"/>
      <c r="B15" s="13"/>
      <c r="C15" s="13"/>
      <c r="D15" s="13" t="s">
        <v>409</v>
      </c>
      <c r="E15" s="13"/>
      <c r="F15" s="13"/>
      <c r="G15" s="13"/>
      <c r="H15" s="13"/>
      <c r="U15" s="56">
        <f t="shared" si="0"/>
        <v>0</v>
      </c>
    </row>
    <row r="16" spans="1:21" x14ac:dyDescent="0.3">
      <c r="A16" s="13"/>
      <c r="B16" s="13"/>
      <c r="C16" s="13"/>
      <c r="D16" s="13"/>
      <c r="E16" s="13" t="s">
        <v>410</v>
      </c>
      <c r="F16" s="13"/>
      <c r="G16" s="13"/>
      <c r="H16" s="13"/>
      <c r="U16" s="56">
        <f t="shared" si="0"/>
        <v>0</v>
      </c>
    </row>
    <row r="17" spans="1:21" x14ac:dyDescent="0.3">
      <c r="A17" s="13"/>
      <c r="B17" s="13"/>
      <c r="C17" s="13"/>
      <c r="D17" s="13" t="s">
        <v>411</v>
      </c>
      <c r="E17" s="13"/>
      <c r="F17" s="13"/>
      <c r="G17" s="13"/>
      <c r="H17" s="13"/>
      <c r="U17" s="56">
        <f t="shared" si="0"/>
        <v>0</v>
      </c>
    </row>
    <row r="18" spans="1:21" x14ac:dyDescent="0.3">
      <c r="A18" s="13"/>
      <c r="B18" s="57"/>
      <c r="C18" s="13" t="s">
        <v>412</v>
      </c>
      <c r="D18" s="13"/>
      <c r="E18" s="13"/>
      <c r="F18" s="13"/>
      <c r="G18" s="13"/>
      <c r="H18" s="13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>
        <f t="shared" si="0"/>
        <v>0</v>
      </c>
    </row>
    <row r="19" spans="1:21" x14ac:dyDescent="0.3">
      <c r="A19" s="13"/>
      <c r="B19" s="13"/>
      <c r="C19" s="13"/>
      <c r="D19" s="13" t="s">
        <v>413</v>
      </c>
      <c r="E19" s="13"/>
      <c r="F19" s="13"/>
      <c r="G19" s="13"/>
      <c r="H19" s="13"/>
      <c r="U19" s="56">
        <f t="shared" si="0"/>
        <v>0</v>
      </c>
    </row>
    <row r="20" spans="1:21" x14ac:dyDescent="0.3">
      <c r="A20" s="13"/>
      <c r="B20" s="13"/>
      <c r="C20" s="13"/>
      <c r="D20" s="13" t="s">
        <v>414</v>
      </c>
      <c r="E20" s="13"/>
      <c r="F20" s="13"/>
      <c r="G20" s="13"/>
      <c r="H20" s="13"/>
      <c r="U20" s="56">
        <f t="shared" si="0"/>
        <v>0</v>
      </c>
    </row>
    <row r="21" spans="1:21" x14ac:dyDescent="0.3">
      <c r="A21" s="13"/>
      <c r="B21" s="13"/>
      <c r="C21" s="13"/>
      <c r="D21" s="13" t="s">
        <v>415</v>
      </c>
      <c r="E21" s="13"/>
      <c r="F21" s="13"/>
      <c r="G21" s="13"/>
      <c r="H21" s="13"/>
      <c r="U21" s="56">
        <f t="shared" si="0"/>
        <v>0</v>
      </c>
    </row>
    <row r="22" spans="1:21" x14ac:dyDescent="0.3">
      <c r="A22" s="13"/>
      <c r="B22" s="13"/>
      <c r="C22" s="13"/>
      <c r="D22" s="13" t="s">
        <v>373</v>
      </c>
      <c r="E22" s="13"/>
      <c r="F22" s="13"/>
      <c r="G22" s="13"/>
      <c r="H22" s="13"/>
      <c r="U22" s="56">
        <f t="shared" si="0"/>
        <v>0</v>
      </c>
    </row>
    <row r="23" spans="1:21" x14ac:dyDescent="0.3">
      <c r="A23" s="13"/>
      <c r="B23" s="13"/>
      <c r="C23" s="13" t="s">
        <v>416</v>
      </c>
      <c r="D23" s="13"/>
      <c r="E23" s="13"/>
      <c r="F23" s="13"/>
      <c r="G23" s="13"/>
      <c r="H23" s="13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>
        <f t="shared" si="0"/>
        <v>0</v>
      </c>
    </row>
    <row r="24" spans="1:21" x14ac:dyDescent="0.3">
      <c r="A24" s="13"/>
      <c r="B24" s="13"/>
      <c r="C24" s="13"/>
      <c r="D24" s="13" t="s">
        <v>417</v>
      </c>
      <c r="E24" s="13"/>
      <c r="F24" s="13"/>
      <c r="G24" s="13"/>
      <c r="H24" s="13"/>
      <c r="U24" s="56">
        <f t="shared" si="0"/>
        <v>0</v>
      </c>
    </row>
    <row r="25" spans="1:21" x14ac:dyDescent="0.3">
      <c r="A25" s="13"/>
      <c r="B25" s="57"/>
      <c r="C25" s="13"/>
      <c r="D25" s="13" t="s">
        <v>418</v>
      </c>
      <c r="E25" s="13"/>
      <c r="F25" s="13"/>
      <c r="G25" s="13"/>
      <c r="H25" s="13"/>
      <c r="U25" s="56">
        <f t="shared" si="0"/>
        <v>0</v>
      </c>
    </row>
    <row r="26" spans="1:21" x14ac:dyDescent="0.3">
      <c r="A26" s="13"/>
      <c r="B26" s="13"/>
      <c r="C26" s="13"/>
      <c r="D26" s="13"/>
      <c r="E26" s="13" t="s">
        <v>419</v>
      </c>
      <c r="F26" s="13"/>
      <c r="G26" s="13"/>
      <c r="H26" s="13"/>
      <c r="U26" s="56">
        <f t="shared" si="0"/>
        <v>0</v>
      </c>
    </row>
    <row r="27" spans="1:21" x14ac:dyDescent="0.3">
      <c r="A27" s="13"/>
      <c r="B27" s="13"/>
      <c r="C27" s="13"/>
      <c r="D27" s="13"/>
      <c r="E27" s="13" t="s">
        <v>373</v>
      </c>
      <c r="F27" s="13"/>
      <c r="G27" s="13"/>
      <c r="H27" s="13"/>
      <c r="U27" s="56">
        <f t="shared" si="0"/>
        <v>0</v>
      </c>
    </row>
    <row r="28" spans="1:21" x14ac:dyDescent="0.3">
      <c r="A28" s="13"/>
      <c r="B28" s="13"/>
      <c r="C28" s="13"/>
      <c r="D28" s="13" t="s">
        <v>19</v>
      </c>
      <c r="E28" s="13"/>
      <c r="F28" s="13"/>
      <c r="G28" s="13"/>
      <c r="H28" s="13"/>
      <c r="U28" s="56">
        <f t="shared" si="0"/>
        <v>0</v>
      </c>
    </row>
    <row r="29" spans="1:21" x14ac:dyDescent="0.3">
      <c r="A29" s="13"/>
      <c r="B29" s="13" t="s">
        <v>21</v>
      </c>
      <c r="C29" s="13"/>
      <c r="D29" s="13"/>
      <c r="E29" s="13"/>
      <c r="F29" s="13"/>
      <c r="G29" s="13"/>
      <c r="H29" s="13"/>
      <c r="U29" s="56">
        <f t="shared" si="0"/>
        <v>0</v>
      </c>
    </row>
    <row r="30" spans="1:21" x14ac:dyDescent="0.3">
      <c r="A30" s="13"/>
      <c r="B30" s="13"/>
      <c r="C30" s="13" t="s">
        <v>400</v>
      </c>
      <c r="D30" s="13"/>
      <c r="E30" s="13"/>
      <c r="F30" s="13"/>
      <c r="G30" s="13"/>
      <c r="H30" s="13"/>
      <c r="U30" s="56">
        <f t="shared" si="0"/>
        <v>0</v>
      </c>
    </row>
    <row r="31" spans="1:21" x14ac:dyDescent="0.3">
      <c r="A31" s="13"/>
      <c r="B31" s="13"/>
      <c r="C31" s="13"/>
      <c r="D31" s="13" t="s">
        <v>420</v>
      </c>
      <c r="E31" s="13"/>
      <c r="F31" s="13"/>
      <c r="G31" s="13"/>
      <c r="H31" s="13"/>
      <c r="U31" s="56">
        <f t="shared" si="0"/>
        <v>0</v>
      </c>
    </row>
    <row r="32" spans="1:21" x14ac:dyDescent="0.3">
      <c r="A32" s="13"/>
      <c r="B32" s="13"/>
      <c r="C32" s="13"/>
      <c r="D32" s="13" t="s">
        <v>421</v>
      </c>
      <c r="E32" s="13"/>
      <c r="F32" s="13"/>
      <c r="G32" s="13"/>
      <c r="H32" s="13"/>
      <c r="U32" s="56">
        <f t="shared" si="0"/>
        <v>0</v>
      </c>
    </row>
    <row r="33" spans="1:21" x14ac:dyDescent="0.3">
      <c r="A33" s="13"/>
      <c r="B33" s="13"/>
      <c r="C33" s="13" t="s">
        <v>407</v>
      </c>
      <c r="D33" s="13"/>
      <c r="E33" s="13"/>
      <c r="F33" s="13"/>
      <c r="G33" s="13"/>
      <c r="H33" s="13"/>
      <c r="U33" s="56">
        <f t="shared" si="0"/>
        <v>0</v>
      </c>
    </row>
    <row r="34" spans="1:21" x14ac:dyDescent="0.3">
      <c r="A34" s="13"/>
      <c r="B34" s="13"/>
      <c r="C34" s="13"/>
      <c r="D34" s="13" t="s">
        <v>420</v>
      </c>
      <c r="E34" s="13"/>
      <c r="F34" s="13"/>
      <c r="G34" s="13"/>
      <c r="H34" s="13"/>
      <c r="U34" s="56">
        <f t="shared" si="0"/>
        <v>0</v>
      </c>
    </row>
    <row r="35" spans="1:21" x14ac:dyDescent="0.3">
      <c r="A35" s="13"/>
      <c r="B35" s="13"/>
      <c r="C35" s="13"/>
      <c r="D35" s="13" t="s">
        <v>421</v>
      </c>
      <c r="E35" s="13"/>
      <c r="F35" s="13"/>
      <c r="G35" s="13"/>
      <c r="H35" s="13"/>
      <c r="U35" s="56">
        <f t="shared" si="0"/>
        <v>0</v>
      </c>
    </row>
    <row r="36" spans="1:21" x14ac:dyDescent="0.3">
      <c r="A36" s="13"/>
      <c r="B36" s="13"/>
      <c r="C36" s="13" t="s">
        <v>16</v>
      </c>
      <c r="D36" s="13"/>
      <c r="E36" s="13"/>
      <c r="F36" s="13"/>
      <c r="G36" s="13"/>
      <c r="H36" s="13"/>
      <c r="U36" s="56">
        <f t="shared" si="0"/>
        <v>0</v>
      </c>
    </row>
    <row r="37" spans="1:21" x14ac:dyDescent="0.3">
      <c r="A37" s="13"/>
      <c r="B37" s="13"/>
      <c r="C37" s="13"/>
      <c r="D37" s="13" t="s">
        <v>420</v>
      </c>
      <c r="E37" s="13"/>
      <c r="F37" s="13"/>
      <c r="G37" s="13"/>
      <c r="H37" s="13"/>
      <c r="U37" s="56">
        <f t="shared" si="0"/>
        <v>0</v>
      </c>
    </row>
    <row r="38" spans="1:21" x14ac:dyDescent="0.3">
      <c r="A38" s="13"/>
      <c r="B38" s="13"/>
      <c r="C38" s="13"/>
      <c r="D38" s="13" t="s">
        <v>421</v>
      </c>
      <c r="E38" s="13"/>
      <c r="F38" s="13"/>
      <c r="G38" s="13"/>
      <c r="H38" s="13"/>
      <c r="U38" s="56">
        <f t="shared" si="0"/>
        <v>0</v>
      </c>
    </row>
    <row r="39" spans="1:21" x14ac:dyDescent="0.3">
      <c r="A39" s="13"/>
      <c r="B39" s="13"/>
      <c r="C39" s="13"/>
      <c r="D39" s="13" t="s">
        <v>422</v>
      </c>
      <c r="E39" s="13"/>
      <c r="F39" s="13"/>
      <c r="G39" s="13"/>
      <c r="H39" s="13"/>
      <c r="U39" s="56">
        <f t="shared" si="0"/>
        <v>0</v>
      </c>
    </row>
    <row r="40" spans="1:21" x14ac:dyDescent="0.3">
      <c r="A40" s="13"/>
      <c r="B40" s="13"/>
      <c r="C40" s="13"/>
      <c r="D40" s="13"/>
      <c r="E40" s="13" t="s">
        <v>419</v>
      </c>
      <c r="F40" s="13"/>
      <c r="G40" s="13"/>
      <c r="H40" s="13"/>
      <c r="U40" s="56">
        <f t="shared" si="0"/>
        <v>0</v>
      </c>
    </row>
    <row r="41" spans="1:21" x14ac:dyDescent="0.3">
      <c r="A41" s="13"/>
      <c r="B41" s="13" t="s">
        <v>25</v>
      </c>
      <c r="C41" s="13"/>
      <c r="D41" s="13"/>
      <c r="E41" s="13"/>
      <c r="F41" s="13"/>
      <c r="G41" s="13"/>
      <c r="H41" s="13"/>
      <c r="U41" s="56">
        <f t="shared" si="0"/>
        <v>0</v>
      </c>
    </row>
    <row r="42" spans="1:21" x14ac:dyDescent="0.3">
      <c r="A42" s="13"/>
      <c r="B42" s="13"/>
      <c r="C42" s="13" t="s">
        <v>26</v>
      </c>
      <c r="D42" s="13"/>
      <c r="E42" s="13"/>
      <c r="F42" s="13"/>
      <c r="G42" s="13"/>
      <c r="H42" s="13"/>
      <c r="U42" s="56">
        <f t="shared" si="0"/>
        <v>0</v>
      </c>
    </row>
    <row r="43" spans="1:21" x14ac:dyDescent="0.3">
      <c r="A43" s="13"/>
      <c r="B43" s="13"/>
      <c r="C43" s="13"/>
      <c r="D43" s="13" t="s">
        <v>27</v>
      </c>
      <c r="E43" s="13"/>
      <c r="F43" s="13"/>
      <c r="G43" s="13"/>
      <c r="H43" s="13"/>
      <c r="U43" s="56">
        <f t="shared" si="0"/>
        <v>0</v>
      </c>
    </row>
    <row r="44" spans="1:21" x14ac:dyDescent="0.3">
      <c r="A44" s="13"/>
      <c r="B44" s="13"/>
      <c r="C44" s="13"/>
      <c r="D44" s="13"/>
      <c r="E44" s="13" t="s">
        <v>423</v>
      </c>
      <c r="F44" s="13"/>
      <c r="G44" s="13"/>
      <c r="H44" s="13"/>
      <c r="U44" s="56">
        <f t="shared" si="0"/>
        <v>0</v>
      </c>
    </row>
    <row r="45" spans="1:21" x14ac:dyDescent="0.3">
      <c r="A45" s="13"/>
      <c r="B45" s="13"/>
      <c r="C45" s="13"/>
      <c r="D45" s="13"/>
      <c r="E45" s="13" t="s">
        <v>424</v>
      </c>
      <c r="F45" s="13"/>
      <c r="G45" s="13"/>
      <c r="H45" s="13"/>
      <c r="U45" s="56">
        <f t="shared" si="0"/>
        <v>0</v>
      </c>
    </row>
    <row r="46" spans="1:21" x14ac:dyDescent="0.3">
      <c r="A46" s="13"/>
      <c r="B46" s="13"/>
      <c r="C46" s="13"/>
      <c r="D46" s="13" t="s">
        <v>28</v>
      </c>
      <c r="E46" s="13"/>
      <c r="F46" s="13"/>
      <c r="G46" s="13"/>
      <c r="H46" s="13"/>
      <c r="U46" s="56">
        <f t="shared" si="0"/>
        <v>0</v>
      </c>
    </row>
    <row r="47" spans="1:21" x14ac:dyDescent="0.3">
      <c r="A47" s="13"/>
      <c r="B47" s="13"/>
      <c r="C47" s="13"/>
      <c r="D47" s="13"/>
      <c r="E47" s="13" t="s">
        <v>425</v>
      </c>
      <c r="F47" s="13"/>
      <c r="G47" s="13"/>
      <c r="H47" s="13"/>
      <c r="U47" s="56">
        <f t="shared" si="0"/>
        <v>0</v>
      </c>
    </row>
    <row r="48" spans="1:21" x14ac:dyDescent="0.3">
      <c r="A48" s="13"/>
      <c r="B48" s="13"/>
      <c r="C48" s="13"/>
      <c r="D48" s="13"/>
      <c r="E48" s="13" t="s">
        <v>423</v>
      </c>
      <c r="F48" s="13"/>
      <c r="G48" s="13"/>
      <c r="H48" s="13"/>
      <c r="U48" s="56">
        <f t="shared" si="0"/>
        <v>0</v>
      </c>
    </row>
    <row r="49" spans="1:21" x14ac:dyDescent="0.3">
      <c r="A49" s="13"/>
      <c r="B49" s="13"/>
      <c r="C49" s="13"/>
      <c r="D49" s="13"/>
      <c r="E49" s="13" t="s">
        <v>16</v>
      </c>
      <c r="F49" s="13"/>
      <c r="G49" s="13"/>
      <c r="H49" s="13"/>
      <c r="U49" s="56">
        <f t="shared" si="0"/>
        <v>0</v>
      </c>
    </row>
    <row r="50" spans="1:21" x14ac:dyDescent="0.3">
      <c r="A50" s="13"/>
      <c r="B50" s="13"/>
      <c r="C50" s="13"/>
      <c r="D50" s="13"/>
      <c r="E50" s="13" t="s">
        <v>420</v>
      </c>
      <c r="F50" s="13"/>
      <c r="G50" s="13"/>
      <c r="H50" s="13"/>
      <c r="U50" s="56">
        <f t="shared" si="0"/>
        <v>0</v>
      </c>
    </row>
    <row r="51" spans="1:21" x14ac:dyDescent="0.3">
      <c r="A51" s="13"/>
      <c r="B51" s="13"/>
      <c r="C51" s="13"/>
      <c r="D51" s="13"/>
      <c r="E51" s="13"/>
      <c r="F51" s="13" t="s">
        <v>401</v>
      </c>
      <c r="G51" s="13"/>
      <c r="H51" s="13"/>
      <c r="U51" s="56">
        <f t="shared" si="0"/>
        <v>0</v>
      </c>
    </row>
    <row r="52" spans="1:21" x14ac:dyDescent="0.3">
      <c r="A52" s="13"/>
      <c r="B52" s="13"/>
      <c r="C52" s="13"/>
      <c r="D52" s="13"/>
      <c r="E52" s="13"/>
      <c r="F52" s="13"/>
      <c r="G52" s="13"/>
      <c r="H52" s="13"/>
      <c r="U52" s="56">
        <f t="shared" si="0"/>
        <v>0</v>
      </c>
    </row>
    <row r="53" spans="1:21" x14ac:dyDescent="0.3">
      <c r="A53" s="13"/>
      <c r="B53" s="13"/>
      <c r="C53" s="13"/>
      <c r="D53" s="13"/>
      <c r="E53" s="13"/>
      <c r="F53" s="13" t="s">
        <v>402</v>
      </c>
      <c r="G53" s="13"/>
      <c r="H53" s="13"/>
      <c r="U53" s="56">
        <f t="shared" si="0"/>
        <v>0</v>
      </c>
    </row>
    <row r="54" spans="1:21" x14ac:dyDescent="0.3">
      <c r="A54" s="13"/>
      <c r="B54" s="13"/>
      <c r="C54" s="13"/>
      <c r="D54" s="13"/>
      <c r="E54" s="13"/>
      <c r="F54" s="13" t="s">
        <v>426</v>
      </c>
      <c r="G54" s="13"/>
      <c r="H54" s="13"/>
      <c r="U54" s="56">
        <f t="shared" si="0"/>
        <v>0</v>
      </c>
    </row>
    <row r="55" spans="1:21" x14ac:dyDescent="0.3">
      <c r="A55" s="13"/>
      <c r="B55" s="13"/>
      <c r="C55" s="13"/>
      <c r="D55" s="13"/>
      <c r="E55" s="13"/>
      <c r="F55" s="13"/>
      <c r="G55" s="13"/>
      <c r="H55" s="13"/>
      <c r="U55" s="56">
        <f t="shared" si="0"/>
        <v>0</v>
      </c>
    </row>
    <row r="56" spans="1:21" x14ac:dyDescent="0.3">
      <c r="A56" s="13"/>
      <c r="B56" s="13"/>
      <c r="C56" s="13"/>
      <c r="D56" s="13" t="s">
        <v>34</v>
      </c>
      <c r="E56" s="13"/>
      <c r="F56" s="13"/>
      <c r="G56" s="13"/>
      <c r="H56" s="13"/>
      <c r="U56" s="56">
        <f t="shared" si="0"/>
        <v>0</v>
      </c>
    </row>
    <row r="57" spans="1:21" x14ac:dyDescent="0.3">
      <c r="A57" s="13"/>
      <c r="B57" s="13"/>
      <c r="C57" s="13" t="s">
        <v>383</v>
      </c>
      <c r="D57" s="13"/>
      <c r="E57" s="13"/>
      <c r="F57" s="13"/>
      <c r="G57" s="13"/>
      <c r="H57" s="13"/>
      <c r="U57" s="56">
        <f t="shared" si="0"/>
        <v>0</v>
      </c>
    </row>
    <row r="58" spans="1:21" x14ac:dyDescent="0.3">
      <c r="A58" s="13"/>
      <c r="B58" s="13"/>
      <c r="C58" s="13"/>
      <c r="D58" s="13" t="s">
        <v>36</v>
      </c>
      <c r="E58" s="13"/>
      <c r="F58" s="13"/>
      <c r="G58" s="13"/>
      <c r="H58" s="13"/>
      <c r="U58" s="56">
        <f t="shared" si="0"/>
        <v>0</v>
      </c>
    </row>
    <row r="59" spans="1:21" x14ac:dyDescent="0.3">
      <c r="A59" s="13"/>
      <c r="B59" s="13"/>
      <c r="C59" s="13"/>
      <c r="D59" s="13"/>
      <c r="E59" s="13" t="s">
        <v>37</v>
      </c>
      <c r="F59" s="13"/>
      <c r="G59" s="13"/>
      <c r="H59" s="13"/>
      <c r="U59" s="56">
        <f t="shared" si="0"/>
        <v>0</v>
      </c>
    </row>
    <row r="60" spans="1:21" x14ac:dyDescent="0.3">
      <c r="A60" s="13"/>
      <c r="B60" s="13"/>
      <c r="C60" s="13"/>
      <c r="D60" s="13" t="s">
        <v>38</v>
      </c>
      <c r="E60" s="13"/>
      <c r="F60" s="13"/>
      <c r="G60" s="13"/>
      <c r="H60" s="13"/>
      <c r="U60" s="56">
        <f t="shared" si="0"/>
        <v>0</v>
      </c>
    </row>
    <row r="61" spans="1:21" x14ac:dyDescent="0.3">
      <c r="A61" s="13"/>
      <c r="B61" s="13"/>
      <c r="C61" s="13"/>
      <c r="D61" s="13" t="s">
        <v>39</v>
      </c>
      <c r="E61" s="13"/>
      <c r="F61" s="13"/>
      <c r="G61" s="13"/>
      <c r="H61" s="13"/>
      <c r="U61" s="56">
        <f t="shared" si="0"/>
        <v>0</v>
      </c>
    </row>
    <row r="62" spans="1:21" x14ac:dyDescent="0.3">
      <c r="A62" s="13"/>
      <c r="B62" s="13"/>
      <c r="C62" s="13" t="s">
        <v>40</v>
      </c>
      <c r="D62" s="13"/>
      <c r="E62" s="13"/>
      <c r="F62" s="13"/>
      <c r="G62" s="13"/>
      <c r="H62" s="13"/>
      <c r="U62" s="56">
        <f t="shared" si="0"/>
        <v>0</v>
      </c>
    </row>
    <row r="63" spans="1:21" x14ac:dyDescent="0.3">
      <c r="A63" s="13"/>
      <c r="B63" s="13"/>
      <c r="C63" s="13"/>
      <c r="D63" s="13" t="s">
        <v>41</v>
      </c>
      <c r="E63" s="13"/>
      <c r="F63" s="13"/>
      <c r="G63" s="13"/>
      <c r="H63" s="13"/>
      <c r="U63" s="56">
        <f t="shared" si="0"/>
        <v>0</v>
      </c>
    </row>
    <row r="64" spans="1:21" x14ac:dyDescent="0.3">
      <c r="A64" s="13"/>
      <c r="B64" s="13"/>
      <c r="C64" s="13"/>
      <c r="D64" s="13" t="s">
        <v>42</v>
      </c>
      <c r="E64" s="13"/>
      <c r="F64" s="13"/>
      <c r="G64" s="13"/>
      <c r="H64" s="13"/>
      <c r="U64" s="56">
        <f t="shared" si="0"/>
        <v>0</v>
      </c>
    </row>
    <row r="65" spans="1:21" x14ac:dyDescent="0.3">
      <c r="A65" s="13"/>
      <c r="B65" s="13"/>
      <c r="C65" s="13"/>
      <c r="D65" s="13" t="s">
        <v>43</v>
      </c>
      <c r="E65" s="13"/>
      <c r="F65" s="13"/>
      <c r="G65" s="13"/>
      <c r="H65" s="13"/>
      <c r="U65" s="56">
        <f t="shared" si="0"/>
        <v>0</v>
      </c>
    </row>
    <row r="66" spans="1:21" x14ac:dyDescent="0.3">
      <c r="A66" s="13"/>
      <c r="B66" s="13" t="s">
        <v>44</v>
      </c>
      <c r="C66" s="13"/>
      <c r="D66" s="13"/>
      <c r="E66" s="13"/>
      <c r="F66" s="13"/>
      <c r="G66" s="13"/>
      <c r="H66" s="13"/>
      <c r="U66" s="56">
        <f t="shared" si="0"/>
        <v>0</v>
      </c>
    </row>
    <row r="67" spans="1:21" x14ac:dyDescent="0.3">
      <c r="A67" s="13"/>
      <c r="B67" s="13"/>
      <c r="C67" s="13" t="s">
        <v>45</v>
      </c>
      <c r="D67" s="13"/>
      <c r="E67" s="13"/>
      <c r="F67" s="13"/>
      <c r="G67" s="13"/>
      <c r="H67" s="13"/>
      <c r="U67" s="56">
        <f t="shared" si="0"/>
        <v>0</v>
      </c>
    </row>
    <row r="68" spans="1:21" x14ac:dyDescent="0.3">
      <c r="A68" s="13"/>
      <c r="B68" s="13"/>
      <c r="C68" s="13"/>
      <c r="D68" s="13" t="s">
        <v>49</v>
      </c>
      <c r="E68" s="13"/>
      <c r="F68" s="13"/>
      <c r="G68" s="13"/>
      <c r="H68" s="13"/>
      <c r="U68" s="56">
        <f t="shared" ref="U68:U94" si="1">SUM(I68:T68)</f>
        <v>0</v>
      </c>
    </row>
    <row r="69" spans="1:21" x14ac:dyDescent="0.3">
      <c r="A69" s="13"/>
      <c r="B69" s="13"/>
      <c r="C69" s="13"/>
      <c r="D69" s="13" t="s">
        <v>50</v>
      </c>
      <c r="E69" s="13"/>
      <c r="F69" s="13"/>
      <c r="G69" s="13"/>
      <c r="H69" s="13"/>
      <c r="U69" s="56">
        <f t="shared" si="1"/>
        <v>0</v>
      </c>
    </row>
    <row r="70" spans="1:21" x14ac:dyDescent="0.3">
      <c r="A70" s="13"/>
      <c r="B70" s="13"/>
      <c r="C70" s="13" t="s">
        <v>51</v>
      </c>
      <c r="D70" s="13"/>
      <c r="E70" s="13"/>
      <c r="F70" s="13"/>
      <c r="G70" s="13"/>
      <c r="H70" s="13"/>
      <c r="U70" s="56">
        <f t="shared" si="1"/>
        <v>0</v>
      </c>
    </row>
    <row r="71" spans="1:21" x14ac:dyDescent="0.3">
      <c r="A71" s="13"/>
      <c r="B71" s="13"/>
      <c r="C71" s="13"/>
      <c r="D71" s="13" t="s">
        <v>52</v>
      </c>
      <c r="E71" s="13"/>
      <c r="F71" s="13"/>
      <c r="G71" s="13"/>
      <c r="H71" s="13"/>
      <c r="U71" s="56">
        <f t="shared" si="1"/>
        <v>0</v>
      </c>
    </row>
    <row r="72" spans="1:21" x14ac:dyDescent="0.3">
      <c r="A72" s="13"/>
      <c r="B72" s="13"/>
      <c r="C72" s="13"/>
      <c r="D72" s="13" t="s">
        <v>53</v>
      </c>
      <c r="E72" s="13"/>
      <c r="F72" s="13"/>
      <c r="G72" s="13"/>
      <c r="H72" s="13"/>
      <c r="U72" s="56">
        <f t="shared" si="1"/>
        <v>0</v>
      </c>
    </row>
    <row r="73" spans="1:21" x14ac:dyDescent="0.3">
      <c r="A73" s="13"/>
      <c r="B73" s="13"/>
      <c r="C73" s="13"/>
      <c r="D73" s="13" t="s">
        <v>54</v>
      </c>
      <c r="E73" s="13"/>
      <c r="F73" s="13"/>
      <c r="G73" s="13"/>
      <c r="H73" s="13"/>
      <c r="U73" s="56">
        <f t="shared" si="1"/>
        <v>0</v>
      </c>
    </row>
    <row r="74" spans="1:21" x14ac:dyDescent="0.3">
      <c r="A74" s="13"/>
      <c r="B74" s="13"/>
      <c r="C74" s="13"/>
      <c r="D74" s="13" t="s">
        <v>56</v>
      </c>
      <c r="E74" s="13"/>
      <c r="F74" s="13"/>
      <c r="G74" s="13"/>
      <c r="H74" s="13"/>
      <c r="U74" s="56">
        <f t="shared" si="1"/>
        <v>0</v>
      </c>
    </row>
    <row r="75" spans="1:21" x14ac:dyDescent="0.3">
      <c r="A75" s="13"/>
      <c r="B75" s="13"/>
      <c r="C75" s="13" t="s">
        <v>57</v>
      </c>
      <c r="D75" s="13"/>
      <c r="E75" s="13"/>
      <c r="F75" s="13"/>
      <c r="G75" s="13"/>
      <c r="H75" s="13"/>
      <c r="U75" s="56">
        <f t="shared" si="1"/>
        <v>0</v>
      </c>
    </row>
    <row r="76" spans="1:21" x14ac:dyDescent="0.3">
      <c r="A76" s="13"/>
      <c r="B76" s="13"/>
      <c r="C76" s="13" t="s">
        <v>427</v>
      </c>
      <c r="D76" s="13"/>
      <c r="E76" s="13"/>
      <c r="F76" s="13"/>
      <c r="G76" s="13"/>
      <c r="H76" s="13"/>
      <c r="U76" s="56">
        <f t="shared" si="1"/>
        <v>0</v>
      </c>
    </row>
    <row r="77" spans="1:21" x14ac:dyDescent="0.3">
      <c r="A77" s="13"/>
      <c r="B77" s="13"/>
      <c r="C77" s="13"/>
      <c r="D77" s="13" t="s">
        <v>428</v>
      </c>
      <c r="E77" s="13"/>
      <c r="F77" s="13"/>
      <c r="G77" s="13"/>
      <c r="H77" s="13"/>
      <c r="U77" s="56">
        <f t="shared" si="1"/>
        <v>0</v>
      </c>
    </row>
    <row r="78" spans="1:21" x14ac:dyDescent="0.3">
      <c r="A78" s="13"/>
      <c r="B78" s="13"/>
      <c r="C78" s="13"/>
      <c r="D78" s="13" t="s">
        <v>429</v>
      </c>
      <c r="E78" s="13"/>
      <c r="F78" s="13"/>
      <c r="G78" s="13"/>
      <c r="H78" s="13"/>
      <c r="U78" s="56">
        <f t="shared" si="1"/>
        <v>0</v>
      </c>
    </row>
    <row r="79" spans="1:21" x14ac:dyDescent="0.3">
      <c r="A79" s="13"/>
      <c r="B79" s="13"/>
      <c r="C79" s="13"/>
      <c r="D79" s="13" t="s">
        <v>430</v>
      </c>
      <c r="E79" s="13"/>
      <c r="F79" s="13"/>
      <c r="G79" s="13"/>
      <c r="H79" s="13"/>
      <c r="U79" s="56">
        <f t="shared" si="1"/>
        <v>0</v>
      </c>
    </row>
    <row r="80" spans="1:21" x14ac:dyDescent="0.3">
      <c r="A80" s="13"/>
      <c r="B80" s="13"/>
      <c r="C80" s="13"/>
      <c r="D80" s="13" t="s">
        <v>431</v>
      </c>
      <c r="E80" s="13"/>
      <c r="F80" s="13"/>
      <c r="G80" s="13"/>
      <c r="H80" s="13"/>
      <c r="U80" s="56">
        <f t="shared" si="1"/>
        <v>0</v>
      </c>
    </row>
    <row r="81" spans="1:21" x14ac:dyDescent="0.3">
      <c r="A81" s="13"/>
      <c r="B81" s="13"/>
      <c r="C81" s="13" t="s">
        <v>59</v>
      </c>
      <c r="D81" s="13"/>
      <c r="E81" s="13"/>
      <c r="F81" s="13"/>
      <c r="G81" s="13"/>
      <c r="H81" s="13"/>
      <c r="U81" s="56">
        <f t="shared" si="1"/>
        <v>0</v>
      </c>
    </row>
    <row r="82" spans="1:21" x14ac:dyDescent="0.3">
      <c r="A82" s="13"/>
      <c r="B82" s="13"/>
      <c r="C82" s="13"/>
      <c r="D82" s="13" t="s">
        <v>60</v>
      </c>
      <c r="E82" s="13"/>
      <c r="F82" s="13"/>
      <c r="G82" s="13"/>
      <c r="H82" s="13"/>
      <c r="U82" s="56">
        <f t="shared" si="1"/>
        <v>0</v>
      </c>
    </row>
    <row r="83" spans="1:21" x14ac:dyDescent="0.3">
      <c r="A83" s="13"/>
      <c r="B83" s="13"/>
      <c r="C83" s="13"/>
      <c r="D83" s="13" t="s">
        <v>63</v>
      </c>
      <c r="E83" s="13"/>
      <c r="F83" s="13"/>
      <c r="G83" s="13"/>
      <c r="H83" s="13"/>
      <c r="U83" s="56">
        <f t="shared" si="1"/>
        <v>0</v>
      </c>
    </row>
    <row r="84" spans="1:21" x14ac:dyDescent="0.3">
      <c r="A84" s="13"/>
      <c r="B84" s="13"/>
      <c r="C84" s="13"/>
      <c r="D84" s="13" t="s">
        <v>432</v>
      </c>
      <c r="E84" s="13"/>
      <c r="F84" s="13"/>
      <c r="G84" s="13"/>
      <c r="H84" s="13"/>
      <c r="U84" s="56">
        <f t="shared" si="1"/>
        <v>0</v>
      </c>
    </row>
    <row r="85" spans="1:21" x14ac:dyDescent="0.3">
      <c r="A85" s="13"/>
      <c r="B85" s="13"/>
      <c r="C85" s="13"/>
      <c r="D85" s="13" t="s">
        <v>433</v>
      </c>
      <c r="E85" s="13"/>
      <c r="F85" s="13"/>
      <c r="G85" s="13"/>
      <c r="H85" s="13"/>
      <c r="U85" s="56">
        <f t="shared" si="1"/>
        <v>0</v>
      </c>
    </row>
    <row r="86" spans="1:21" x14ac:dyDescent="0.3">
      <c r="A86" s="13"/>
      <c r="B86" s="13"/>
      <c r="C86" s="13"/>
      <c r="D86" s="13" t="s">
        <v>434</v>
      </c>
      <c r="E86" s="13"/>
      <c r="F86" s="13"/>
      <c r="G86" s="13"/>
      <c r="H86" s="13"/>
      <c r="U86" s="56">
        <f t="shared" si="1"/>
        <v>0</v>
      </c>
    </row>
    <row r="87" spans="1:21" x14ac:dyDescent="0.3">
      <c r="A87" s="13"/>
      <c r="B87" s="13"/>
      <c r="C87" s="13"/>
      <c r="D87" s="13" t="s">
        <v>435</v>
      </c>
      <c r="E87" s="13"/>
      <c r="F87" s="13"/>
      <c r="G87" s="13"/>
      <c r="H87" s="13"/>
      <c r="U87" s="56">
        <f t="shared" si="1"/>
        <v>0</v>
      </c>
    </row>
    <row r="88" spans="1:21" x14ac:dyDescent="0.3">
      <c r="A88" s="13"/>
      <c r="B88" s="13"/>
      <c r="C88" s="13"/>
      <c r="D88" s="13" t="s">
        <v>67</v>
      </c>
      <c r="E88" s="13"/>
      <c r="F88" s="13"/>
      <c r="G88" s="13"/>
      <c r="H88" s="13"/>
      <c r="U88" s="56">
        <f t="shared" si="1"/>
        <v>0</v>
      </c>
    </row>
    <row r="89" spans="1:21" x14ac:dyDescent="0.3">
      <c r="A89" s="13"/>
      <c r="B89" s="13"/>
      <c r="C89" s="13"/>
      <c r="D89" s="13" t="s">
        <v>68</v>
      </c>
      <c r="E89" s="13"/>
      <c r="F89" s="13"/>
      <c r="G89" s="13"/>
      <c r="H89" s="13"/>
      <c r="U89" s="56">
        <f t="shared" si="1"/>
        <v>0</v>
      </c>
    </row>
    <row r="90" spans="1:21" x14ac:dyDescent="0.3">
      <c r="A90" s="13"/>
      <c r="B90" s="13"/>
      <c r="C90" s="13"/>
      <c r="D90" s="13" t="s">
        <v>64</v>
      </c>
      <c r="E90" s="13"/>
      <c r="F90" s="13"/>
      <c r="G90" s="13"/>
      <c r="H90" s="13"/>
      <c r="U90" s="56">
        <f t="shared" si="1"/>
        <v>0</v>
      </c>
    </row>
    <row r="91" spans="1:21" x14ac:dyDescent="0.3">
      <c r="A91" s="13"/>
      <c r="B91" s="13"/>
      <c r="C91" s="13"/>
      <c r="D91" s="13"/>
      <c r="E91" s="13" t="s">
        <v>66</v>
      </c>
      <c r="F91" s="13"/>
      <c r="G91" s="13"/>
      <c r="H91" s="13"/>
      <c r="U91" s="56">
        <f t="shared" si="1"/>
        <v>0</v>
      </c>
    </row>
    <row r="92" spans="1:21" x14ac:dyDescent="0.3">
      <c r="A92" s="13"/>
      <c r="B92" s="13"/>
      <c r="C92" s="13"/>
      <c r="D92" s="13"/>
      <c r="E92" s="13" t="s">
        <v>65</v>
      </c>
      <c r="F92" s="13"/>
      <c r="G92" s="13"/>
      <c r="H92" s="13"/>
      <c r="U92" s="56">
        <f t="shared" si="1"/>
        <v>0</v>
      </c>
    </row>
    <row r="93" spans="1:21" x14ac:dyDescent="0.3">
      <c r="A93" s="13"/>
      <c r="B93" s="13"/>
      <c r="C93" s="13" t="s">
        <v>58</v>
      </c>
      <c r="D93" s="13"/>
      <c r="E93" s="13"/>
      <c r="F93" s="13"/>
      <c r="G93" s="13"/>
      <c r="H93" s="13"/>
      <c r="U93" s="56">
        <f t="shared" si="1"/>
        <v>0</v>
      </c>
    </row>
    <row r="94" spans="1:21" x14ac:dyDescent="0.3">
      <c r="A94" s="13"/>
      <c r="B94" s="13"/>
      <c r="C94" s="13" t="s">
        <v>69</v>
      </c>
      <c r="D94" s="13"/>
      <c r="E94" s="13"/>
      <c r="F94" s="13"/>
      <c r="G94" s="13"/>
      <c r="H94" s="13"/>
      <c r="U94" s="56">
        <f t="shared" si="1"/>
        <v>0</v>
      </c>
    </row>
    <row r="95" spans="1:21" x14ac:dyDescent="0.3">
      <c r="A95" s="13"/>
      <c r="B95" s="13"/>
      <c r="C95" s="13"/>
      <c r="D95" s="13" t="s">
        <v>134</v>
      </c>
      <c r="E95" s="13"/>
      <c r="F95" s="13"/>
      <c r="G95" s="13"/>
      <c r="H95" s="13"/>
      <c r="U95" s="56"/>
    </row>
    <row r="96" spans="1:21" x14ac:dyDescent="0.3">
      <c r="D96" t="s">
        <v>436</v>
      </c>
    </row>
    <row r="97" spans="4:4" x14ac:dyDescent="0.3">
      <c r="D97" t="s">
        <v>74</v>
      </c>
    </row>
    <row r="98" spans="4:4" x14ac:dyDescent="0.3">
      <c r="D98" t="s">
        <v>71</v>
      </c>
    </row>
    <row r="99" spans="4:4" x14ac:dyDescent="0.3">
      <c r="D99" t="s">
        <v>354</v>
      </c>
    </row>
    <row r="100" spans="4:4" x14ac:dyDescent="0.3">
      <c r="D100" t="s">
        <v>75</v>
      </c>
    </row>
    <row r="101" spans="4:4" x14ac:dyDescent="0.3">
      <c r="D101" t="s">
        <v>76</v>
      </c>
    </row>
    <row r="102" spans="4:4" x14ac:dyDescent="0.3">
      <c r="D102" t="s">
        <v>78</v>
      </c>
    </row>
    <row r="103" spans="4:4" x14ac:dyDescent="0.3">
      <c r="D103" t="s">
        <v>437</v>
      </c>
    </row>
    <row r="104" spans="4:4" x14ac:dyDescent="0.3">
      <c r="D104" t="s">
        <v>135</v>
      </c>
    </row>
    <row r="105" spans="4:4" x14ac:dyDescent="0.3">
      <c r="D105" t="s">
        <v>84</v>
      </c>
    </row>
    <row r="106" spans="4:4" x14ac:dyDescent="0.3">
      <c r="D106" t="s">
        <v>391</v>
      </c>
    </row>
    <row r="107" spans="4:4" x14ac:dyDescent="0.3">
      <c r="D107" t="s">
        <v>72</v>
      </c>
    </row>
    <row r="108" spans="4:4" x14ac:dyDescent="0.3">
      <c r="D108" t="s">
        <v>83</v>
      </c>
    </row>
    <row r="109" spans="4:4" x14ac:dyDescent="0.3">
      <c r="D109" t="s">
        <v>77</v>
      </c>
    </row>
    <row r="110" spans="4:4" x14ac:dyDescent="0.3">
      <c r="D110" t="s">
        <v>73</v>
      </c>
    </row>
    <row r="111" spans="4:4" x14ac:dyDescent="0.3">
      <c r="D111" t="s">
        <v>81</v>
      </c>
    </row>
    <row r="112" spans="4:4" x14ac:dyDescent="0.3">
      <c r="D112" t="s">
        <v>32</v>
      </c>
    </row>
    <row r="113" spans="3:5" x14ac:dyDescent="0.3">
      <c r="D113" t="s">
        <v>79</v>
      </c>
    </row>
    <row r="114" spans="3:5" x14ac:dyDescent="0.3">
      <c r="E114" t="s">
        <v>80</v>
      </c>
    </row>
    <row r="115" spans="3:5" x14ac:dyDescent="0.3">
      <c r="D115" t="s">
        <v>82</v>
      </c>
    </row>
    <row r="116" spans="3:5" x14ac:dyDescent="0.3">
      <c r="D116" t="s">
        <v>85</v>
      </c>
    </row>
    <row r="117" spans="3:5" x14ac:dyDescent="0.3">
      <c r="E117" t="s">
        <v>86</v>
      </c>
    </row>
    <row r="118" spans="3:5" x14ac:dyDescent="0.3">
      <c r="E118" t="s">
        <v>87</v>
      </c>
    </row>
    <row r="119" spans="3:5" x14ac:dyDescent="0.3">
      <c r="C119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F4F94-DFDB-4519-99C7-769C4CAAD756}">
  <sheetPr>
    <tabColor rgb="FFFFC72C"/>
  </sheetPr>
  <dimension ref="A1:Q204"/>
  <sheetViews>
    <sheetView workbookViewId="0">
      <selection activeCell="J35" sqref="J35"/>
    </sheetView>
  </sheetViews>
  <sheetFormatPr defaultColWidth="0" defaultRowHeight="14.45" customHeight="1" zeroHeight="1" x14ac:dyDescent="0.25"/>
  <cols>
    <col min="1" max="4" width="2.75" style="42" customWidth="1"/>
    <col min="5" max="9" width="8.25" style="42" customWidth="1"/>
    <col min="10" max="10" width="166.75" style="42" bestFit="1" customWidth="1"/>
    <col min="11" max="17" width="0" style="42" hidden="1" customWidth="1"/>
    <col min="18" max="16384" width="8.25" style="42" hidden="1"/>
  </cols>
  <sheetData>
    <row r="1" spans="1:17" s="41" customFormat="1" ht="57" customHeight="1" x14ac:dyDescent="0.25">
      <c r="A1" s="32"/>
      <c r="B1" s="33"/>
      <c r="C1" s="34"/>
      <c r="D1" s="35"/>
      <c r="E1" s="35"/>
      <c r="F1" s="36"/>
      <c r="G1" s="36"/>
      <c r="H1" s="37"/>
      <c r="I1" s="37"/>
      <c r="J1" s="37"/>
      <c r="K1" s="37"/>
      <c r="L1" s="37"/>
      <c r="M1" s="37"/>
      <c r="N1" s="38"/>
      <c r="O1" s="39"/>
      <c r="P1" s="39"/>
      <c r="Q1" s="40"/>
    </row>
    <row r="2" spans="1:17" ht="26.25" x14ac:dyDescent="0.4">
      <c r="A2" s="79" t="s">
        <v>153</v>
      </c>
      <c r="B2" s="79"/>
      <c r="C2" s="79"/>
      <c r="D2" s="79"/>
      <c r="E2" s="79"/>
      <c r="F2" s="79"/>
      <c r="G2" s="79"/>
      <c r="H2" s="79"/>
      <c r="I2" s="79"/>
      <c r="J2" s="79"/>
    </row>
    <row r="3" spans="1:17" ht="15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7" ht="15" x14ac:dyDescent="0.25">
      <c r="A4" s="81" t="s">
        <v>154</v>
      </c>
      <c r="B4" s="81"/>
      <c r="C4" s="81"/>
      <c r="D4" s="81"/>
      <c r="E4" s="81"/>
      <c r="F4" s="81"/>
      <c r="G4" s="81"/>
      <c r="H4" s="81"/>
      <c r="I4" s="81"/>
    </row>
    <row r="5" spans="1:17" s="43" customFormat="1" ht="15" x14ac:dyDescent="0.3">
      <c r="B5" s="82" t="s">
        <v>14</v>
      </c>
      <c r="C5" s="82"/>
      <c r="D5" s="82"/>
      <c r="E5" s="82"/>
      <c r="F5" s="82"/>
      <c r="G5" s="82"/>
      <c r="H5" s="82"/>
      <c r="I5" s="82"/>
      <c r="J5" s="43" t="s">
        <v>155</v>
      </c>
    </row>
    <row r="6" spans="1:17" ht="15" x14ac:dyDescent="0.25">
      <c r="C6" s="80" t="s">
        <v>15</v>
      </c>
      <c r="D6" s="80"/>
      <c r="E6" s="80"/>
      <c r="F6" s="80"/>
      <c r="G6" s="80"/>
      <c r="H6" s="80"/>
      <c r="I6" s="80"/>
      <c r="J6" s="42" t="s">
        <v>156</v>
      </c>
    </row>
    <row r="7" spans="1:17" ht="15" x14ac:dyDescent="0.25">
      <c r="C7" s="80" t="s">
        <v>17</v>
      </c>
      <c r="D7" s="80"/>
      <c r="E7" s="80"/>
      <c r="F7" s="80"/>
      <c r="G7" s="80"/>
      <c r="H7" s="80"/>
      <c r="I7" s="80"/>
      <c r="J7" s="42" t="s">
        <v>157</v>
      </c>
    </row>
    <row r="8" spans="1:17" ht="15" x14ac:dyDescent="0.25">
      <c r="C8" s="80" t="s">
        <v>18</v>
      </c>
      <c r="D8" s="80"/>
      <c r="E8" s="80"/>
      <c r="F8" s="80"/>
      <c r="G8" s="80"/>
      <c r="H8" s="80"/>
      <c r="I8" s="80"/>
    </row>
    <row r="9" spans="1:17" ht="15" x14ac:dyDescent="0.25">
      <c r="C9" s="80" t="s">
        <v>20</v>
      </c>
      <c r="D9" s="80"/>
      <c r="E9" s="80"/>
      <c r="F9" s="80"/>
      <c r="G9" s="80"/>
      <c r="H9" s="80"/>
      <c r="I9" s="80"/>
    </row>
    <row r="10" spans="1:17" ht="15" x14ac:dyDescent="0.25">
      <c r="D10" s="80" t="s">
        <v>158</v>
      </c>
      <c r="E10" s="80"/>
      <c r="F10" s="80"/>
      <c r="G10" s="80"/>
      <c r="H10" s="80"/>
      <c r="I10" s="80"/>
    </row>
    <row r="11" spans="1:17" ht="15" x14ac:dyDescent="0.25">
      <c r="D11" s="80" t="s">
        <v>159</v>
      </c>
      <c r="E11" s="80"/>
      <c r="F11" s="80"/>
      <c r="G11" s="80"/>
      <c r="H11" s="80"/>
      <c r="I11" s="80"/>
    </row>
    <row r="12" spans="1:17" ht="15" x14ac:dyDescent="0.25">
      <c r="D12" s="80" t="s">
        <v>160</v>
      </c>
      <c r="E12" s="80"/>
      <c r="F12" s="80"/>
      <c r="G12" s="80"/>
      <c r="H12" s="80"/>
      <c r="I12" s="80"/>
    </row>
    <row r="13" spans="1:17" ht="15" x14ac:dyDescent="0.25">
      <c r="D13" s="80" t="s">
        <v>161</v>
      </c>
      <c r="E13" s="80"/>
      <c r="F13" s="80"/>
      <c r="G13" s="80"/>
      <c r="H13" s="80"/>
      <c r="I13" s="80"/>
    </row>
    <row r="14" spans="1:17" ht="15" x14ac:dyDescent="0.25">
      <c r="D14" s="80" t="s">
        <v>162</v>
      </c>
      <c r="E14" s="80"/>
      <c r="F14" s="80"/>
      <c r="G14" s="80"/>
      <c r="H14" s="80"/>
      <c r="I14" s="80"/>
    </row>
    <row r="15" spans="1:17" ht="15" x14ac:dyDescent="0.25">
      <c r="D15" s="80" t="s">
        <v>163</v>
      </c>
      <c r="E15" s="80"/>
      <c r="F15" s="80"/>
      <c r="G15" s="80"/>
      <c r="H15" s="80"/>
      <c r="I15" s="80"/>
      <c r="J15" s="42" t="s">
        <v>164</v>
      </c>
    </row>
    <row r="16" spans="1:17" ht="15" x14ac:dyDescent="0.25">
      <c r="C16" s="81" t="s">
        <v>165</v>
      </c>
      <c r="D16" s="81"/>
      <c r="E16" s="81"/>
      <c r="F16" s="81"/>
      <c r="G16" s="81"/>
      <c r="H16" s="81"/>
      <c r="I16" s="81"/>
      <c r="J16" s="44" t="s">
        <v>166</v>
      </c>
    </row>
    <row r="17" spans="2:10" ht="15" x14ac:dyDescent="0.25">
      <c r="B17" s="81" t="s">
        <v>167</v>
      </c>
      <c r="C17" s="81"/>
      <c r="D17" s="81"/>
      <c r="E17" s="81"/>
      <c r="F17" s="81"/>
      <c r="G17" s="81"/>
      <c r="H17" s="81"/>
      <c r="I17" s="81"/>
      <c r="J17" s="42" t="s">
        <v>168</v>
      </c>
    </row>
    <row r="18" spans="2:10" ht="15" x14ac:dyDescent="0.25">
      <c r="C18" s="80" t="s">
        <v>24</v>
      </c>
      <c r="D18" s="80"/>
      <c r="E18" s="80"/>
      <c r="F18" s="80"/>
      <c r="G18" s="80"/>
      <c r="H18" s="80"/>
      <c r="I18" s="80"/>
      <c r="J18" s="42" t="s">
        <v>169</v>
      </c>
    </row>
    <row r="19" spans="2:10" ht="15" x14ac:dyDescent="0.25">
      <c r="C19" s="80" t="s">
        <v>22</v>
      </c>
      <c r="D19" s="80"/>
      <c r="E19" s="80"/>
      <c r="F19" s="80"/>
      <c r="G19" s="80"/>
      <c r="H19" s="80"/>
      <c r="I19" s="80"/>
      <c r="J19" s="42" t="s">
        <v>170</v>
      </c>
    </row>
    <row r="20" spans="2:10" ht="15" x14ac:dyDescent="0.25">
      <c r="C20" s="80" t="s">
        <v>23</v>
      </c>
      <c r="D20" s="80"/>
      <c r="E20" s="80"/>
      <c r="F20" s="80"/>
      <c r="G20" s="80"/>
      <c r="H20" s="80"/>
      <c r="I20" s="80"/>
      <c r="J20" s="42" t="s">
        <v>171</v>
      </c>
    </row>
    <row r="21" spans="2:10" ht="15" x14ac:dyDescent="0.25">
      <c r="B21" s="81" t="s">
        <v>172</v>
      </c>
      <c r="C21" s="81"/>
      <c r="D21" s="81"/>
      <c r="E21" s="81"/>
      <c r="F21" s="81"/>
      <c r="G21" s="81"/>
      <c r="H21" s="81"/>
      <c r="I21" s="81"/>
      <c r="J21" s="44" t="s">
        <v>173</v>
      </c>
    </row>
    <row r="22" spans="2:10" ht="15" x14ac:dyDescent="0.25">
      <c r="B22" s="81" t="s">
        <v>174</v>
      </c>
      <c r="C22" s="81"/>
      <c r="D22" s="81"/>
      <c r="E22" s="81"/>
      <c r="F22" s="81"/>
      <c r="G22" s="81"/>
      <c r="H22" s="81"/>
      <c r="I22" s="81"/>
    </row>
    <row r="23" spans="2:10" ht="15" x14ac:dyDescent="0.25">
      <c r="C23" s="80" t="s">
        <v>175</v>
      </c>
      <c r="D23" s="80"/>
      <c r="E23" s="80"/>
      <c r="F23" s="80"/>
      <c r="G23" s="80"/>
      <c r="H23" s="80"/>
      <c r="I23" s="80"/>
      <c r="J23" s="42" t="s">
        <v>176</v>
      </c>
    </row>
    <row r="24" spans="2:10" ht="15" x14ac:dyDescent="0.25">
      <c r="C24" s="80" t="s">
        <v>177</v>
      </c>
      <c r="D24" s="80"/>
      <c r="E24" s="80"/>
      <c r="F24" s="80"/>
      <c r="G24" s="80"/>
      <c r="H24" s="80"/>
      <c r="I24" s="80"/>
      <c r="J24" s="42" t="s">
        <v>178</v>
      </c>
    </row>
    <row r="25" spans="2:10" ht="15" x14ac:dyDescent="0.25">
      <c r="D25" s="80" t="s">
        <v>29</v>
      </c>
      <c r="E25" s="80"/>
      <c r="F25" s="80"/>
      <c r="G25" s="80"/>
      <c r="H25" s="80"/>
      <c r="I25" s="80"/>
      <c r="J25" s="42" t="s">
        <v>179</v>
      </c>
    </row>
    <row r="26" spans="2:10" ht="15" x14ac:dyDescent="0.25">
      <c r="D26" s="80" t="s">
        <v>31</v>
      </c>
      <c r="E26" s="80"/>
      <c r="F26" s="80"/>
      <c r="G26" s="80"/>
      <c r="H26" s="80"/>
      <c r="I26" s="80"/>
      <c r="J26" s="42" t="s">
        <v>180</v>
      </c>
    </row>
    <row r="27" spans="2:10" ht="15" x14ac:dyDescent="0.25">
      <c r="D27" s="80" t="s">
        <v>32</v>
      </c>
      <c r="E27" s="80"/>
      <c r="F27" s="80"/>
      <c r="G27" s="80"/>
      <c r="H27" s="80"/>
      <c r="I27" s="80"/>
      <c r="J27" s="42" t="s">
        <v>181</v>
      </c>
    </row>
    <row r="28" spans="2:10" ht="15" x14ac:dyDescent="0.25">
      <c r="C28" s="81" t="s">
        <v>182</v>
      </c>
      <c r="D28" s="81"/>
      <c r="E28" s="81"/>
      <c r="F28" s="81"/>
      <c r="G28" s="81"/>
      <c r="H28" s="81"/>
      <c r="I28" s="81"/>
      <c r="J28" s="44" t="s">
        <v>183</v>
      </c>
    </row>
    <row r="29" spans="2:10" ht="15" x14ac:dyDescent="0.25">
      <c r="C29" s="80" t="s">
        <v>43</v>
      </c>
      <c r="D29" s="80"/>
      <c r="E29" s="80"/>
      <c r="F29" s="80"/>
      <c r="G29" s="80"/>
      <c r="H29" s="80"/>
      <c r="I29" s="80"/>
      <c r="J29" s="42" t="s">
        <v>184</v>
      </c>
    </row>
    <row r="30" spans="2:10" ht="15" x14ac:dyDescent="0.25">
      <c r="C30" s="80" t="s">
        <v>185</v>
      </c>
      <c r="D30" s="80"/>
      <c r="E30" s="80"/>
      <c r="F30" s="80"/>
      <c r="G30" s="80"/>
      <c r="H30" s="80"/>
      <c r="I30" s="80"/>
      <c r="J30" s="42" t="s">
        <v>186</v>
      </c>
    </row>
    <row r="31" spans="2:10" ht="15" x14ac:dyDescent="0.25">
      <c r="C31" s="80" t="s">
        <v>41</v>
      </c>
      <c r="D31" s="80"/>
      <c r="E31" s="80"/>
      <c r="F31" s="80"/>
      <c r="G31" s="80"/>
      <c r="H31" s="80"/>
      <c r="I31" s="80"/>
      <c r="J31" s="42" t="s">
        <v>187</v>
      </c>
    </row>
    <row r="32" spans="2:10" ht="15" x14ac:dyDescent="0.25">
      <c r="C32" s="81" t="s">
        <v>188</v>
      </c>
      <c r="D32" s="81"/>
      <c r="E32" s="81"/>
      <c r="F32" s="81"/>
      <c r="G32" s="81"/>
      <c r="H32" s="81"/>
      <c r="I32" s="81"/>
      <c r="J32" s="44" t="s">
        <v>189</v>
      </c>
    </row>
    <row r="33" spans="2:10" ht="15" x14ac:dyDescent="0.25">
      <c r="C33" s="80" t="s">
        <v>38</v>
      </c>
      <c r="D33" s="80"/>
      <c r="E33" s="80"/>
      <c r="F33" s="80"/>
      <c r="G33" s="80"/>
      <c r="H33" s="80"/>
      <c r="I33" s="80"/>
      <c r="J33" s="42" t="s">
        <v>190</v>
      </c>
    </row>
    <row r="34" spans="2:10" ht="15" x14ac:dyDescent="0.25">
      <c r="C34" s="80" t="s">
        <v>39</v>
      </c>
      <c r="D34" s="80"/>
      <c r="E34" s="80"/>
      <c r="F34" s="80"/>
      <c r="G34" s="80"/>
      <c r="H34" s="80"/>
      <c r="I34" s="80"/>
      <c r="J34" s="42" t="s">
        <v>191</v>
      </c>
    </row>
    <row r="35" spans="2:10" ht="15" x14ac:dyDescent="0.25">
      <c r="C35" s="80" t="s">
        <v>36</v>
      </c>
      <c r="D35" s="80"/>
      <c r="E35" s="80"/>
      <c r="F35" s="80"/>
      <c r="G35" s="80"/>
      <c r="H35" s="80"/>
      <c r="I35" s="80"/>
      <c r="J35" s="42" t="s">
        <v>192</v>
      </c>
    </row>
    <row r="36" spans="2:10" ht="15" x14ac:dyDescent="0.25">
      <c r="C36" s="81" t="s">
        <v>193</v>
      </c>
      <c r="D36" s="81"/>
      <c r="E36" s="81"/>
      <c r="F36" s="81"/>
      <c r="G36" s="81"/>
      <c r="H36" s="81"/>
      <c r="I36" s="81"/>
      <c r="J36" s="44" t="s">
        <v>194</v>
      </c>
    </row>
    <row r="37" spans="2:10" ht="15" x14ac:dyDescent="0.25">
      <c r="B37" s="81" t="s">
        <v>195</v>
      </c>
      <c r="C37" s="81"/>
      <c r="D37" s="81"/>
      <c r="E37" s="81"/>
      <c r="F37" s="81"/>
      <c r="G37" s="81"/>
      <c r="H37" s="81"/>
      <c r="I37" s="81"/>
      <c r="J37" s="44" t="s">
        <v>196</v>
      </c>
    </row>
    <row r="38" spans="2:10" ht="15" x14ac:dyDescent="0.25">
      <c r="B38" s="81" t="s">
        <v>44</v>
      </c>
      <c r="C38" s="81"/>
      <c r="D38" s="81"/>
      <c r="E38" s="81"/>
      <c r="F38" s="81"/>
      <c r="G38" s="81"/>
      <c r="H38" s="81"/>
      <c r="I38" s="81"/>
      <c r="J38" s="42" t="s">
        <v>197</v>
      </c>
    </row>
    <row r="39" spans="2:10" ht="15" x14ac:dyDescent="0.25">
      <c r="C39" s="80" t="s">
        <v>58</v>
      </c>
      <c r="D39" s="80"/>
      <c r="E39" s="80"/>
      <c r="F39" s="80"/>
      <c r="G39" s="80"/>
      <c r="H39" s="80"/>
      <c r="I39" s="80"/>
      <c r="J39" s="42" t="s">
        <v>198</v>
      </c>
    </row>
    <row r="40" spans="2:10" ht="15" x14ac:dyDescent="0.25">
      <c r="C40" s="80" t="s">
        <v>45</v>
      </c>
      <c r="D40" s="80"/>
      <c r="E40" s="80"/>
      <c r="F40" s="80"/>
      <c r="G40" s="80"/>
      <c r="H40" s="80"/>
      <c r="I40" s="80"/>
      <c r="J40" s="42" t="s">
        <v>199</v>
      </c>
    </row>
    <row r="41" spans="2:10" ht="15" x14ac:dyDescent="0.25">
      <c r="C41" s="80" t="s">
        <v>200</v>
      </c>
      <c r="D41" s="80"/>
      <c r="E41" s="80"/>
      <c r="F41" s="80"/>
      <c r="G41" s="80"/>
      <c r="H41" s="80"/>
      <c r="I41" s="80"/>
      <c r="J41" s="42" t="s">
        <v>201</v>
      </c>
    </row>
    <row r="42" spans="2:10" ht="15" x14ac:dyDescent="0.25">
      <c r="C42" s="80" t="s">
        <v>51</v>
      </c>
      <c r="D42" s="80"/>
      <c r="E42" s="80"/>
      <c r="F42" s="80"/>
      <c r="G42" s="80"/>
      <c r="H42" s="80"/>
      <c r="I42" s="80"/>
      <c r="J42" s="42" t="s">
        <v>202</v>
      </c>
    </row>
    <row r="43" spans="2:10" ht="15" x14ac:dyDescent="0.25">
      <c r="C43" s="80" t="s">
        <v>57</v>
      </c>
      <c r="D43" s="80"/>
      <c r="E43" s="80"/>
      <c r="F43" s="80"/>
      <c r="G43" s="80"/>
      <c r="H43" s="80"/>
      <c r="I43" s="80"/>
      <c r="J43" s="78" t="s">
        <v>203</v>
      </c>
    </row>
    <row r="44" spans="2:10" ht="15" x14ac:dyDescent="0.25">
      <c r="C44" s="80" t="s">
        <v>59</v>
      </c>
      <c r="D44" s="80"/>
      <c r="E44" s="80"/>
      <c r="F44" s="80"/>
      <c r="G44" s="80"/>
      <c r="H44" s="80"/>
      <c r="I44" s="80"/>
      <c r="J44" s="42" t="s">
        <v>204</v>
      </c>
    </row>
    <row r="45" spans="2:10" ht="15" x14ac:dyDescent="0.25">
      <c r="C45" s="80" t="s">
        <v>69</v>
      </c>
      <c r="D45" s="80"/>
      <c r="E45" s="80"/>
      <c r="F45" s="80"/>
      <c r="G45" s="80"/>
      <c r="H45" s="80"/>
      <c r="I45" s="80"/>
      <c r="J45" s="42" t="s">
        <v>205</v>
      </c>
    </row>
    <row r="46" spans="2:10" ht="15" x14ac:dyDescent="0.25">
      <c r="B46" s="81" t="s">
        <v>206</v>
      </c>
      <c r="C46" s="81"/>
      <c r="D46" s="81"/>
      <c r="E46" s="81"/>
      <c r="F46" s="81"/>
      <c r="G46" s="81"/>
      <c r="H46" s="81"/>
      <c r="I46" s="81"/>
      <c r="J46" s="44" t="s">
        <v>207</v>
      </c>
    </row>
    <row r="47" spans="2:10" ht="15" x14ac:dyDescent="0.25">
      <c r="B47" s="81" t="s">
        <v>208</v>
      </c>
      <c r="C47" s="81"/>
      <c r="D47" s="81"/>
      <c r="E47" s="81"/>
      <c r="F47" s="81"/>
      <c r="G47" s="81"/>
      <c r="H47" s="81"/>
      <c r="I47" s="81"/>
      <c r="J47" s="44" t="s">
        <v>209</v>
      </c>
    </row>
    <row r="48" spans="2:10" ht="15" x14ac:dyDescent="0.25">
      <c r="B48" s="81" t="s">
        <v>210</v>
      </c>
      <c r="C48" s="81"/>
      <c r="D48" s="81"/>
      <c r="E48" s="81"/>
      <c r="F48" s="81"/>
      <c r="G48" s="81"/>
      <c r="H48" s="81"/>
      <c r="I48" s="81"/>
      <c r="J48" s="44" t="s">
        <v>211</v>
      </c>
    </row>
    <row r="49" spans="1:10" ht="15" x14ac:dyDescent="0.25">
      <c r="A49" s="80"/>
      <c r="B49" s="80"/>
      <c r="C49" s="80"/>
      <c r="D49" s="80"/>
      <c r="E49" s="80"/>
      <c r="F49" s="80"/>
      <c r="G49" s="80"/>
      <c r="H49" s="80"/>
      <c r="I49" s="80"/>
    </row>
    <row r="50" spans="1:10" ht="15" x14ac:dyDescent="0.25">
      <c r="A50" s="81" t="s">
        <v>212</v>
      </c>
      <c r="B50" s="81"/>
      <c r="C50" s="81"/>
      <c r="D50" s="81"/>
      <c r="E50" s="81"/>
      <c r="F50" s="81"/>
      <c r="G50" s="81"/>
      <c r="H50" s="81"/>
      <c r="I50" s="81"/>
      <c r="J50" s="42" t="s">
        <v>213</v>
      </c>
    </row>
    <row r="51" spans="1:10" ht="15" x14ac:dyDescent="0.25">
      <c r="B51" s="81" t="s">
        <v>14</v>
      </c>
      <c r="C51" s="81"/>
      <c r="D51" s="81"/>
      <c r="E51" s="81"/>
      <c r="F51" s="81"/>
      <c r="G51" s="81"/>
      <c r="H51" s="81"/>
      <c r="I51" s="81"/>
    </row>
    <row r="52" spans="1:10" ht="15" x14ac:dyDescent="0.25">
      <c r="B52" s="45"/>
      <c r="C52" s="80" t="s">
        <v>214</v>
      </c>
      <c r="D52" s="80"/>
      <c r="E52" s="80"/>
      <c r="F52" s="80"/>
      <c r="G52" s="80"/>
      <c r="H52" s="80"/>
      <c r="I52" s="80"/>
      <c r="J52" s="42" t="s">
        <v>215</v>
      </c>
    </row>
    <row r="53" spans="1:10" ht="15" x14ac:dyDescent="0.25">
      <c r="C53" s="80" t="s">
        <v>216</v>
      </c>
      <c r="D53" s="80"/>
      <c r="E53" s="80"/>
      <c r="F53" s="80"/>
      <c r="G53" s="80"/>
      <c r="H53" s="80"/>
      <c r="I53" s="80"/>
      <c r="J53" s="42" t="s">
        <v>217</v>
      </c>
    </row>
    <row r="54" spans="1:10" ht="15" x14ac:dyDescent="0.25">
      <c r="D54" s="80" t="s">
        <v>218</v>
      </c>
      <c r="E54" s="80"/>
      <c r="F54" s="80"/>
      <c r="G54" s="80"/>
      <c r="H54" s="80"/>
      <c r="I54" s="80"/>
      <c r="J54" s="42" t="s">
        <v>219</v>
      </c>
    </row>
    <row r="55" spans="1:10" ht="15" x14ac:dyDescent="0.25">
      <c r="D55" s="80" t="s">
        <v>220</v>
      </c>
      <c r="E55" s="80"/>
      <c r="F55" s="80"/>
      <c r="G55" s="80"/>
      <c r="H55" s="80"/>
      <c r="I55" s="80"/>
      <c r="J55" s="42" t="s">
        <v>221</v>
      </c>
    </row>
    <row r="56" spans="1:10" ht="15" x14ac:dyDescent="0.25">
      <c r="D56" s="80" t="s">
        <v>222</v>
      </c>
      <c r="E56" s="80"/>
      <c r="F56" s="80"/>
      <c r="G56" s="80"/>
      <c r="H56" s="80"/>
      <c r="I56" s="80"/>
      <c r="J56" s="42" t="s">
        <v>223</v>
      </c>
    </row>
    <row r="57" spans="1:10" ht="15" x14ac:dyDescent="0.25">
      <c r="D57" s="80" t="s">
        <v>224</v>
      </c>
      <c r="E57" s="80"/>
      <c r="F57" s="80"/>
      <c r="G57" s="80"/>
      <c r="H57" s="80"/>
      <c r="I57" s="80"/>
      <c r="J57" s="42" t="s">
        <v>225</v>
      </c>
    </row>
    <row r="58" spans="1:10" ht="15" x14ac:dyDescent="0.25">
      <c r="C58" s="80" t="s">
        <v>226</v>
      </c>
      <c r="D58" s="80"/>
      <c r="E58" s="80"/>
      <c r="F58" s="80"/>
      <c r="G58" s="80"/>
      <c r="H58" s="80"/>
      <c r="I58" s="80"/>
      <c r="J58" s="42" t="s">
        <v>227</v>
      </c>
    </row>
    <row r="59" spans="1:10" ht="15" x14ac:dyDescent="0.25">
      <c r="B59" s="81" t="s">
        <v>228</v>
      </c>
      <c r="C59" s="81"/>
      <c r="D59" s="81"/>
      <c r="E59" s="81"/>
      <c r="F59" s="81"/>
      <c r="G59" s="81"/>
      <c r="H59" s="81"/>
      <c r="I59" s="81"/>
      <c r="J59" s="44" t="s">
        <v>229</v>
      </c>
    </row>
    <row r="60" spans="1:10" ht="15" x14ac:dyDescent="0.25">
      <c r="B60" s="81" t="s">
        <v>167</v>
      </c>
      <c r="C60" s="81"/>
      <c r="D60" s="81"/>
      <c r="E60" s="81"/>
      <c r="F60" s="81"/>
      <c r="G60" s="81"/>
      <c r="H60" s="81"/>
      <c r="I60" s="81"/>
    </row>
    <row r="61" spans="1:10" ht="15" x14ac:dyDescent="0.25">
      <c r="B61" s="45"/>
      <c r="C61" s="80" t="s">
        <v>230</v>
      </c>
      <c r="D61" s="80"/>
      <c r="E61" s="80"/>
      <c r="F61" s="80"/>
      <c r="G61" s="80"/>
      <c r="H61" s="80"/>
      <c r="I61" s="80"/>
      <c r="J61" s="42" t="s">
        <v>231</v>
      </c>
    </row>
    <row r="62" spans="1:10" ht="15" x14ac:dyDescent="0.25">
      <c r="C62" s="80" t="s">
        <v>232</v>
      </c>
      <c r="D62" s="80"/>
      <c r="E62" s="80"/>
      <c r="F62" s="80"/>
      <c r="G62" s="80"/>
      <c r="H62" s="80"/>
      <c r="I62" s="80"/>
      <c r="J62" s="42" t="s">
        <v>233</v>
      </c>
    </row>
    <row r="63" spans="1:10" ht="15" x14ac:dyDescent="0.25">
      <c r="C63" s="80" t="s">
        <v>234</v>
      </c>
      <c r="D63" s="80"/>
      <c r="E63" s="80"/>
      <c r="F63" s="80"/>
      <c r="G63" s="80"/>
      <c r="H63" s="80"/>
      <c r="I63" s="80"/>
      <c r="J63" s="42" t="s">
        <v>235</v>
      </c>
    </row>
    <row r="64" spans="1:10" ht="15" x14ac:dyDescent="0.25">
      <c r="B64" s="81" t="s">
        <v>236</v>
      </c>
      <c r="C64" s="81"/>
      <c r="D64" s="81"/>
      <c r="E64" s="81"/>
      <c r="F64" s="81"/>
      <c r="G64" s="81"/>
      <c r="H64" s="81"/>
      <c r="I64" s="81"/>
      <c r="J64" s="44" t="s">
        <v>237</v>
      </c>
    </row>
    <row r="65" spans="2:10" ht="15" x14ac:dyDescent="0.25">
      <c r="B65" s="81" t="s">
        <v>174</v>
      </c>
      <c r="C65" s="81"/>
      <c r="D65" s="81"/>
      <c r="E65" s="81"/>
      <c r="F65" s="81"/>
      <c r="G65" s="81"/>
      <c r="H65" s="81"/>
      <c r="I65" s="81"/>
    </row>
    <row r="66" spans="2:10" ht="15" x14ac:dyDescent="0.25">
      <c r="C66" s="80" t="s">
        <v>175</v>
      </c>
      <c r="D66" s="80"/>
      <c r="E66" s="80"/>
      <c r="F66" s="80"/>
      <c r="G66" s="80"/>
      <c r="H66" s="80"/>
      <c r="I66" s="80"/>
      <c r="J66" s="42" t="s">
        <v>238</v>
      </c>
    </row>
    <row r="67" spans="2:10" ht="15" x14ac:dyDescent="0.25">
      <c r="C67" s="80" t="s">
        <v>177</v>
      </c>
      <c r="D67" s="80"/>
      <c r="E67" s="80"/>
      <c r="F67" s="80"/>
      <c r="G67" s="80"/>
      <c r="H67" s="80"/>
      <c r="I67" s="80"/>
      <c r="J67" s="42" t="s">
        <v>239</v>
      </c>
    </row>
    <row r="68" spans="2:10" ht="15" x14ac:dyDescent="0.25">
      <c r="C68" s="81" t="s">
        <v>182</v>
      </c>
      <c r="D68" s="81"/>
      <c r="E68" s="81"/>
      <c r="F68" s="81"/>
      <c r="G68" s="81"/>
      <c r="H68" s="81"/>
      <c r="I68" s="81"/>
      <c r="J68" s="44" t="s">
        <v>183</v>
      </c>
    </row>
    <row r="69" spans="2:10" ht="15" x14ac:dyDescent="0.25">
      <c r="C69" s="80" t="s">
        <v>43</v>
      </c>
      <c r="D69" s="80"/>
      <c r="E69" s="80"/>
      <c r="F69" s="80"/>
      <c r="G69" s="80"/>
      <c r="H69" s="80"/>
      <c r="I69" s="80"/>
      <c r="J69" s="42" t="s">
        <v>184</v>
      </c>
    </row>
    <row r="70" spans="2:10" ht="15" x14ac:dyDescent="0.25">
      <c r="C70" s="80" t="s">
        <v>185</v>
      </c>
      <c r="D70" s="80"/>
      <c r="E70" s="80"/>
      <c r="F70" s="80"/>
      <c r="G70" s="80"/>
      <c r="H70" s="80"/>
      <c r="I70" s="80"/>
      <c r="J70" s="42" t="s">
        <v>186</v>
      </c>
    </row>
    <row r="71" spans="2:10" ht="15" x14ac:dyDescent="0.25">
      <c r="C71" s="80" t="s">
        <v>41</v>
      </c>
      <c r="D71" s="80"/>
      <c r="E71" s="80"/>
      <c r="F71" s="80"/>
      <c r="G71" s="80"/>
      <c r="H71" s="80"/>
      <c r="I71" s="80"/>
      <c r="J71" s="42" t="s">
        <v>187</v>
      </c>
    </row>
    <row r="72" spans="2:10" ht="15" x14ac:dyDescent="0.25">
      <c r="C72" s="81" t="s">
        <v>188</v>
      </c>
      <c r="D72" s="81"/>
      <c r="E72" s="81"/>
      <c r="F72" s="81"/>
      <c r="G72" s="81"/>
      <c r="H72" s="81"/>
      <c r="I72" s="81"/>
      <c r="J72" s="44" t="s">
        <v>189</v>
      </c>
    </row>
    <row r="73" spans="2:10" ht="15" x14ac:dyDescent="0.25">
      <c r="C73" s="80" t="s">
        <v>38</v>
      </c>
      <c r="D73" s="80"/>
      <c r="E73" s="80"/>
      <c r="F73" s="80"/>
      <c r="G73" s="80"/>
      <c r="H73" s="80"/>
      <c r="I73" s="80"/>
      <c r="J73" s="42" t="s">
        <v>190</v>
      </c>
    </row>
    <row r="74" spans="2:10" ht="15" x14ac:dyDescent="0.25">
      <c r="C74" s="80" t="s">
        <v>39</v>
      </c>
      <c r="D74" s="80"/>
      <c r="E74" s="80"/>
      <c r="F74" s="80"/>
      <c r="G74" s="80"/>
      <c r="H74" s="80"/>
      <c r="I74" s="80"/>
      <c r="J74" s="42" t="s">
        <v>191</v>
      </c>
    </row>
    <row r="75" spans="2:10" ht="15" x14ac:dyDescent="0.25">
      <c r="C75" s="80" t="s">
        <v>36</v>
      </c>
      <c r="D75" s="80"/>
      <c r="E75" s="80"/>
      <c r="F75" s="80"/>
      <c r="G75" s="80"/>
      <c r="H75" s="80"/>
      <c r="I75" s="80"/>
      <c r="J75" s="42" t="s">
        <v>192</v>
      </c>
    </row>
    <row r="76" spans="2:10" ht="15" x14ac:dyDescent="0.25">
      <c r="C76" s="81" t="s">
        <v>193</v>
      </c>
      <c r="D76" s="81"/>
      <c r="E76" s="81"/>
      <c r="F76" s="81"/>
      <c r="G76" s="81"/>
      <c r="H76" s="81"/>
      <c r="I76" s="81"/>
      <c r="J76" s="44" t="s">
        <v>194</v>
      </c>
    </row>
    <row r="77" spans="2:10" ht="15" x14ac:dyDescent="0.25">
      <c r="B77" s="81" t="s">
        <v>240</v>
      </c>
      <c r="C77" s="81"/>
      <c r="D77" s="81"/>
      <c r="E77" s="81"/>
      <c r="F77" s="81"/>
      <c r="G77" s="81"/>
      <c r="H77" s="81"/>
      <c r="I77" s="81"/>
      <c r="J77" s="44" t="s">
        <v>196</v>
      </c>
    </row>
    <row r="78" spans="2:10" ht="15" x14ac:dyDescent="0.25">
      <c r="B78" s="81" t="s">
        <v>44</v>
      </c>
      <c r="C78" s="81"/>
      <c r="D78" s="81"/>
      <c r="E78" s="81"/>
      <c r="F78" s="81"/>
      <c r="G78" s="81"/>
      <c r="H78" s="81"/>
      <c r="I78" s="81"/>
      <c r="J78" s="42" t="s">
        <v>241</v>
      </c>
    </row>
    <row r="79" spans="2:10" ht="15" x14ac:dyDescent="0.25">
      <c r="B79" s="45"/>
      <c r="C79" s="80" t="s">
        <v>45</v>
      </c>
      <c r="D79" s="80"/>
      <c r="E79" s="80"/>
      <c r="F79" s="80"/>
      <c r="G79" s="80"/>
      <c r="H79" s="80"/>
      <c r="I79" s="80"/>
      <c r="J79" s="42" t="s">
        <v>242</v>
      </c>
    </row>
    <row r="80" spans="2:10" ht="15" x14ac:dyDescent="0.25">
      <c r="B80" s="45"/>
      <c r="C80" s="80" t="s">
        <v>51</v>
      </c>
      <c r="D80" s="80"/>
      <c r="E80" s="80"/>
      <c r="F80" s="80"/>
      <c r="G80" s="80"/>
      <c r="H80" s="80"/>
      <c r="I80" s="80"/>
      <c r="J80" s="42" t="s">
        <v>243</v>
      </c>
    </row>
    <row r="81" spans="1:10" ht="15" x14ac:dyDescent="0.25">
      <c r="B81" s="45"/>
      <c r="C81" s="80" t="s">
        <v>69</v>
      </c>
      <c r="D81" s="80"/>
      <c r="E81" s="80"/>
      <c r="F81" s="80"/>
      <c r="G81" s="80"/>
      <c r="H81" s="80"/>
      <c r="I81" s="80"/>
      <c r="J81" s="42" t="s">
        <v>244</v>
      </c>
    </row>
    <row r="82" spans="1:10" ht="15" x14ac:dyDescent="0.25">
      <c r="C82" s="80" t="s">
        <v>59</v>
      </c>
      <c r="D82" s="80"/>
      <c r="E82" s="80"/>
      <c r="F82" s="80"/>
      <c r="G82" s="80"/>
      <c r="H82" s="80"/>
      <c r="I82" s="80"/>
      <c r="J82" s="42" t="s">
        <v>204</v>
      </c>
    </row>
    <row r="83" spans="1:10" ht="15" x14ac:dyDescent="0.25">
      <c r="B83" s="81" t="s">
        <v>245</v>
      </c>
      <c r="C83" s="81"/>
      <c r="D83" s="81"/>
      <c r="E83" s="81"/>
      <c r="F83" s="81"/>
      <c r="G83" s="81"/>
      <c r="H83" s="81"/>
      <c r="I83" s="81"/>
      <c r="J83" s="44" t="s">
        <v>246</v>
      </c>
    </row>
    <row r="84" spans="1:10" ht="15" x14ac:dyDescent="0.25">
      <c r="B84" s="81" t="s">
        <v>208</v>
      </c>
      <c r="C84" s="81"/>
      <c r="D84" s="81"/>
      <c r="E84" s="81"/>
      <c r="F84" s="81"/>
      <c r="G84" s="81"/>
      <c r="H84" s="81"/>
      <c r="I84" s="81"/>
      <c r="J84" s="44" t="s">
        <v>247</v>
      </c>
    </row>
    <row r="85" spans="1:10" ht="15" x14ac:dyDescent="0.25">
      <c r="B85" s="81" t="s">
        <v>248</v>
      </c>
      <c r="C85" s="81"/>
      <c r="D85" s="81"/>
      <c r="E85" s="81"/>
      <c r="F85" s="81"/>
      <c r="G85" s="81"/>
      <c r="H85" s="81"/>
      <c r="I85" s="81"/>
      <c r="J85" s="44" t="s">
        <v>249</v>
      </c>
    </row>
    <row r="86" spans="1:10" ht="15" x14ac:dyDescent="0.25">
      <c r="A86" s="80"/>
      <c r="B86" s="80"/>
      <c r="C86" s="80"/>
      <c r="D86" s="80"/>
      <c r="E86" s="80"/>
      <c r="F86" s="80"/>
      <c r="G86" s="80"/>
      <c r="H86" s="80"/>
      <c r="I86" s="80"/>
    </row>
    <row r="87" spans="1:10" ht="15" x14ac:dyDescent="0.25">
      <c r="A87" s="81" t="s">
        <v>250</v>
      </c>
      <c r="B87" s="81"/>
      <c r="C87" s="81"/>
      <c r="D87" s="81"/>
      <c r="E87" s="81"/>
      <c r="F87" s="81"/>
      <c r="G87" s="81"/>
      <c r="H87" s="81"/>
      <c r="I87" s="81"/>
      <c r="J87" s="44" t="s">
        <v>251</v>
      </c>
    </row>
    <row r="88" spans="1:10" ht="15" x14ac:dyDescent="0.25">
      <c r="A88" s="81" t="s">
        <v>252</v>
      </c>
      <c r="B88" s="81"/>
      <c r="C88" s="81"/>
      <c r="D88" s="81"/>
      <c r="E88" s="81"/>
      <c r="F88" s="81"/>
      <c r="G88" s="81"/>
      <c r="H88" s="81"/>
      <c r="I88" s="81"/>
      <c r="J88" s="44" t="s">
        <v>253</v>
      </c>
    </row>
    <row r="89" spans="1:10" ht="15" x14ac:dyDescent="0.25">
      <c r="A89" s="80"/>
      <c r="B89" s="80"/>
      <c r="C89" s="80"/>
      <c r="D89" s="80"/>
      <c r="E89" s="80"/>
      <c r="F89" s="80"/>
      <c r="G89" s="80"/>
      <c r="H89" s="80"/>
      <c r="I89" s="80"/>
    </row>
    <row r="90" spans="1:10" ht="15" x14ac:dyDescent="0.25">
      <c r="A90" s="81" t="s">
        <v>254</v>
      </c>
      <c r="B90" s="81"/>
      <c r="C90" s="81"/>
      <c r="D90" s="81"/>
      <c r="E90" s="81"/>
      <c r="F90" s="81"/>
      <c r="G90" s="81"/>
      <c r="H90" s="81"/>
      <c r="I90" s="81"/>
    </row>
    <row r="91" spans="1:10" ht="15" x14ac:dyDescent="0.25">
      <c r="B91" s="81" t="s">
        <v>174</v>
      </c>
      <c r="C91" s="81"/>
      <c r="D91" s="81"/>
      <c r="E91" s="81"/>
      <c r="F91" s="81"/>
      <c r="G91" s="81"/>
      <c r="H91" s="81"/>
      <c r="I91" s="81"/>
    </row>
    <row r="92" spans="1:10" ht="15" x14ac:dyDescent="0.25">
      <c r="C92" s="80" t="s">
        <v>175</v>
      </c>
      <c r="D92" s="80"/>
      <c r="E92" s="80"/>
      <c r="F92" s="80"/>
      <c r="G92" s="80"/>
      <c r="H92" s="80"/>
      <c r="I92" s="80"/>
      <c r="J92" s="42" t="s">
        <v>255</v>
      </c>
    </row>
    <row r="93" spans="1:10" ht="15" x14ac:dyDescent="0.25">
      <c r="C93" s="80" t="s">
        <v>256</v>
      </c>
      <c r="D93" s="80"/>
      <c r="E93" s="80"/>
      <c r="F93" s="80"/>
      <c r="G93" s="80"/>
      <c r="H93" s="80"/>
      <c r="I93" s="80"/>
      <c r="J93" s="42" t="s">
        <v>257</v>
      </c>
    </row>
    <row r="94" spans="1:10" ht="15" x14ac:dyDescent="0.25">
      <c r="D94" s="80" t="s">
        <v>258</v>
      </c>
      <c r="E94" s="80"/>
      <c r="F94" s="80"/>
      <c r="G94" s="80"/>
      <c r="H94" s="80"/>
      <c r="I94" s="80"/>
      <c r="J94" s="42" t="s">
        <v>259</v>
      </c>
    </row>
    <row r="95" spans="1:10" ht="15" x14ac:dyDescent="0.25">
      <c r="D95" s="80" t="s">
        <v>260</v>
      </c>
      <c r="E95" s="80"/>
      <c r="F95" s="80"/>
      <c r="G95" s="80"/>
      <c r="H95" s="80"/>
      <c r="I95" s="80"/>
      <c r="J95" s="42" t="s">
        <v>261</v>
      </c>
    </row>
    <row r="96" spans="1:10" ht="15" x14ac:dyDescent="0.25">
      <c r="D96" s="80" t="s">
        <v>262</v>
      </c>
      <c r="E96" s="80"/>
      <c r="F96" s="80"/>
      <c r="G96" s="80"/>
      <c r="H96" s="80"/>
      <c r="I96" s="80"/>
      <c r="J96" s="42" t="s">
        <v>263</v>
      </c>
    </row>
    <row r="97" spans="2:10" ht="15" x14ac:dyDescent="0.25">
      <c r="C97" s="81" t="s">
        <v>182</v>
      </c>
      <c r="D97" s="81"/>
      <c r="E97" s="81"/>
      <c r="F97" s="81"/>
      <c r="G97" s="81"/>
      <c r="H97" s="81"/>
      <c r="I97" s="81"/>
      <c r="J97" s="44" t="s">
        <v>183</v>
      </c>
    </row>
    <row r="98" spans="2:10" ht="15" x14ac:dyDescent="0.25">
      <c r="C98" s="80" t="s">
        <v>43</v>
      </c>
      <c r="D98" s="80"/>
      <c r="E98" s="80"/>
      <c r="F98" s="80"/>
      <c r="G98" s="80"/>
      <c r="H98" s="80"/>
      <c r="I98" s="80"/>
      <c r="J98" s="42" t="s">
        <v>184</v>
      </c>
    </row>
    <row r="99" spans="2:10" ht="15" x14ac:dyDescent="0.25">
      <c r="C99" s="80" t="s">
        <v>185</v>
      </c>
      <c r="D99" s="80"/>
      <c r="E99" s="80"/>
      <c r="F99" s="80"/>
      <c r="G99" s="80"/>
      <c r="H99" s="80"/>
      <c r="I99" s="80"/>
      <c r="J99" s="42" t="s">
        <v>186</v>
      </c>
    </row>
    <row r="100" spans="2:10" ht="15" x14ac:dyDescent="0.25">
      <c r="C100" s="80" t="s">
        <v>41</v>
      </c>
      <c r="D100" s="80"/>
      <c r="E100" s="80"/>
      <c r="F100" s="80"/>
      <c r="G100" s="80"/>
      <c r="H100" s="80"/>
      <c r="I100" s="80"/>
      <c r="J100" s="42" t="s">
        <v>187</v>
      </c>
    </row>
    <row r="101" spans="2:10" ht="15" x14ac:dyDescent="0.25">
      <c r="C101" s="81" t="s">
        <v>188</v>
      </c>
      <c r="D101" s="81"/>
      <c r="E101" s="81"/>
      <c r="F101" s="81"/>
      <c r="G101" s="81"/>
      <c r="H101" s="81"/>
      <c r="I101" s="81"/>
      <c r="J101" s="44" t="s">
        <v>189</v>
      </c>
    </row>
    <row r="102" spans="2:10" ht="15" x14ac:dyDescent="0.25">
      <c r="C102" s="80" t="s">
        <v>38</v>
      </c>
      <c r="D102" s="80"/>
      <c r="E102" s="80"/>
      <c r="F102" s="80"/>
      <c r="G102" s="80"/>
      <c r="H102" s="80"/>
      <c r="I102" s="80"/>
      <c r="J102" s="42" t="s">
        <v>190</v>
      </c>
    </row>
    <row r="103" spans="2:10" ht="15" x14ac:dyDescent="0.25">
      <c r="C103" s="80" t="s">
        <v>39</v>
      </c>
      <c r="D103" s="80"/>
      <c r="E103" s="80"/>
      <c r="F103" s="80"/>
      <c r="G103" s="80"/>
      <c r="H103" s="80"/>
      <c r="I103" s="80"/>
      <c r="J103" s="42" t="s">
        <v>191</v>
      </c>
    </row>
    <row r="104" spans="2:10" ht="15" x14ac:dyDescent="0.25">
      <c r="C104" s="80" t="s">
        <v>36</v>
      </c>
      <c r="D104" s="80"/>
      <c r="E104" s="80"/>
      <c r="F104" s="80"/>
      <c r="G104" s="80"/>
      <c r="H104" s="80"/>
      <c r="I104" s="80"/>
      <c r="J104" s="42" t="s">
        <v>192</v>
      </c>
    </row>
    <row r="105" spans="2:10" ht="15" x14ac:dyDescent="0.25">
      <c r="C105" s="81" t="s">
        <v>193</v>
      </c>
      <c r="D105" s="81"/>
      <c r="E105" s="81"/>
      <c r="F105" s="81"/>
      <c r="G105" s="81"/>
      <c r="H105" s="81"/>
      <c r="I105" s="81"/>
      <c r="J105" s="44" t="s">
        <v>194</v>
      </c>
    </row>
    <row r="106" spans="2:10" ht="15" x14ac:dyDescent="0.25">
      <c r="B106" s="81" t="s">
        <v>240</v>
      </c>
      <c r="C106" s="81"/>
      <c r="D106" s="81"/>
      <c r="E106" s="81"/>
      <c r="F106" s="81"/>
      <c r="G106" s="81"/>
      <c r="H106" s="81"/>
      <c r="I106" s="81"/>
      <c r="J106" s="44" t="s">
        <v>196</v>
      </c>
    </row>
    <row r="107" spans="2:10" ht="15" x14ac:dyDescent="0.25">
      <c r="B107" s="81" t="s">
        <v>44</v>
      </c>
      <c r="C107" s="81"/>
      <c r="D107" s="81"/>
      <c r="E107" s="81"/>
      <c r="F107" s="81"/>
      <c r="G107" s="81"/>
      <c r="H107" s="81"/>
      <c r="I107" s="81"/>
    </row>
    <row r="108" spans="2:10" ht="15" x14ac:dyDescent="0.25">
      <c r="C108" s="80" t="s">
        <v>260</v>
      </c>
      <c r="D108" s="80"/>
      <c r="E108" s="80"/>
      <c r="F108" s="80"/>
      <c r="G108" s="80"/>
      <c r="H108" s="80"/>
      <c r="I108" s="80"/>
      <c r="J108" s="42" t="s">
        <v>264</v>
      </c>
    </row>
    <row r="109" spans="2:10" ht="15" x14ac:dyDescent="0.25">
      <c r="C109" s="80" t="s">
        <v>59</v>
      </c>
      <c r="D109" s="80"/>
      <c r="E109" s="80"/>
      <c r="F109" s="80"/>
      <c r="G109" s="80"/>
      <c r="H109" s="80"/>
      <c r="I109" s="80"/>
      <c r="J109" s="42" t="s">
        <v>265</v>
      </c>
    </row>
    <row r="110" spans="2:10" ht="15" x14ac:dyDescent="0.25">
      <c r="C110" s="80" t="s">
        <v>266</v>
      </c>
      <c r="D110" s="80"/>
      <c r="E110" s="80"/>
      <c r="F110" s="80"/>
      <c r="G110" s="80"/>
      <c r="H110" s="80"/>
      <c r="I110" s="80"/>
      <c r="J110" s="42" t="s">
        <v>267</v>
      </c>
    </row>
    <row r="111" spans="2:10" ht="15" x14ac:dyDescent="0.25">
      <c r="C111" s="80" t="s">
        <v>69</v>
      </c>
      <c r="D111" s="80"/>
      <c r="E111" s="80"/>
      <c r="F111" s="80"/>
      <c r="G111" s="80"/>
      <c r="H111" s="80"/>
      <c r="I111" s="80"/>
      <c r="J111" s="42" t="s">
        <v>268</v>
      </c>
    </row>
    <row r="112" spans="2:10" ht="15" x14ac:dyDescent="0.25">
      <c r="B112" s="81" t="s">
        <v>206</v>
      </c>
      <c r="C112" s="81"/>
      <c r="D112" s="81"/>
      <c r="E112" s="81"/>
      <c r="F112" s="81"/>
      <c r="G112" s="81"/>
      <c r="H112" s="81"/>
      <c r="I112" s="81"/>
      <c r="J112" s="44" t="s">
        <v>269</v>
      </c>
    </row>
    <row r="113" spans="1:10" ht="15" x14ac:dyDescent="0.25">
      <c r="B113" s="81" t="s">
        <v>270</v>
      </c>
      <c r="C113" s="81"/>
      <c r="D113" s="81"/>
      <c r="E113" s="81"/>
      <c r="F113" s="81"/>
      <c r="G113" s="81"/>
      <c r="H113" s="81"/>
      <c r="I113" s="81"/>
      <c r="J113" s="44" t="s">
        <v>271</v>
      </c>
    </row>
    <row r="114" spans="1:10" ht="15" x14ac:dyDescent="0.25">
      <c r="A114" s="80"/>
      <c r="B114" s="80"/>
      <c r="C114" s="80"/>
      <c r="D114" s="80"/>
      <c r="E114" s="80"/>
      <c r="F114" s="80"/>
      <c r="G114" s="80"/>
      <c r="H114" s="80"/>
      <c r="I114" s="80"/>
    </row>
    <row r="115" spans="1:10" ht="15" x14ac:dyDescent="0.25">
      <c r="A115" s="81" t="s">
        <v>272</v>
      </c>
      <c r="B115" s="81"/>
      <c r="C115" s="81"/>
      <c r="D115" s="81"/>
      <c r="E115" s="81"/>
      <c r="F115" s="81"/>
      <c r="G115" s="81"/>
      <c r="H115" s="81"/>
      <c r="I115" s="81"/>
    </row>
    <row r="116" spans="1:10" ht="15" x14ac:dyDescent="0.25">
      <c r="B116" s="81" t="s">
        <v>174</v>
      </c>
      <c r="C116" s="81"/>
      <c r="D116" s="81"/>
      <c r="E116" s="81"/>
      <c r="F116" s="81"/>
      <c r="G116" s="81"/>
      <c r="H116" s="81"/>
      <c r="I116" s="81"/>
    </row>
    <row r="117" spans="1:10" ht="15" x14ac:dyDescent="0.25">
      <c r="C117" s="80" t="s">
        <v>175</v>
      </c>
      <c r="D117" s="80"/>
      <c r="E117" s="80"/>
      <c r="F117" s="80"/>
      <c r="G117" s="80"/>
      <c r="H117" s="80"/>
      <c r="I117" s="80"/>
      <c r="J117" s="42" t="s">
        <v>273</v>
      </c>
    </row>
    <row r="118" spans="1:10" ht="15" x14ac:dyDescent="0.25">
      <c r="C118" s="80" t="s">
        <v>256</v>
      </c>
      <c r="D118" s="80"/>
      <c r="E118" s="80"/>
      <c r="F118" s="80"/>
      <c r="G118" s="80"/>
      <c r="H118" s="80"/>
      <c r="I118" s="80"/>
      <c r="J118" s="42" t="s">
        <v>274</v>
      </c>
    </row>
    <row r="119" spans="1:10" ht="15" x14ac:dyDescent="0.25">
      <c r="C119" s="81" t="s">
        <v>182</v>
      </c>
      <c r="D119" s="81"/>
      <c r="E119" s="81"/>
      <c r="F119" s="81"/>
      <c r="G119" s="81"/>
      <c r="H119" s="81"/>
      <c r="I119" s="81"/>
      <c r="J119" s="44" t="s">
        <v>183</v>
      </c>
    </row>
    <row r="120" spans="1:10" ht="15" x14ac:dyDescent="0.25">
      <c r="C120" s="80" t="s">
        <v>43</v>
      </c>
      <c r="D120" s="80"/>
      <c r="E120" s="80"/>
      <c r="F120" s="80"/>
      <c r="G120" s="80"/>
      <c r="H120" s="80"/>
      <c r="I120" s="80"/>
      <c r="J120" s="42" t="s">
        <v>184</v>
      </c>
    </row>
    <row r="121" spans="1:10" ht="15" x14ac:dyDescent="0.25">
      <c r="C121" s="80" t="s">
        <v>185</v>
      </c>
      <c r="D121" s="80"/>
      <c r="E121" s="80"/>
      <c r="F121" s="80"/>
      <c r="G121" s="80"/>
      <c r="H121" s="80"/>
      <c r="I121" s="80"/>
      <c r="J121" s="42" t="s">
        <v>186</v>
      </c>
    </row>
    <row r="122" spans="1:10" ht="15" x14ac:dyDescent="0.25">
      <c r="C122" s="80" t="s">
        <v>41</v>
      </c>
      <c r="D122" s="80"/>
      <c r="E122" s="80"/>
      <c r="F122" s="80"/>
      <c r="G122" s="80"/>
      <c r="H122" s="80"/>
      <c r="I122" s="80"/>
      <c r="J122" s="42" t="s">
        <v>187</v>
      </c>
    </row>
    <row r="123" spans="1:10" ht="15" x14ac:dyDescent="0.25">
      <c r="C123" s="81" t="s">
        <v>188</v>
      </c>
      <c r="D123" s="81"/>
      <c r="E123" s="81"/>
      <c r="F123" s="81"/>
      <c r="G123" s="81"/>
      <c r="H123" s="81"/>
      <c r="I123" s="81"/>
      <c r="J123" s="44" t="s">
        <v>189</v>
      </c>
    </row>
    <row r="124" spans="1:10" ht="15" x14ac:dyDescent="0.25">
      <c r="C124" s="80" t="s">
        <v>38</v>
      </c>
      <c r="D124" s="80"/>
      <c r="E124" s="80"/>
      <c r="F124" s="80"/>
      <c r="G124" s="80"/>
      <c r="H124" s="80"/>
      <c r="I124" s="80"/>
      <c r="J124" s="42" t="s">
        <v>190</v>
      </c>
    </row>
    <row r="125" spans="1:10" ht="15" x14ac:dyDescent="0.25">
      <c r="C125" s="80" t="s">
        <v>39</v>
      </c>
      <c r="D125" s="80"/>
      <c r="E125" s="80"/>
      <c r="F125" s="80"/>
      <c r="G125" s="80"/>
      <c r="H125" s="80"/>
      <c r="I125" s="80"/>
      <c r="J125" s="42" t="s">
        <v>191</v>
      </c>
    </row>
    <row r="126" spans="1:10" ht="15" x14ac:dyDescent="0.25">
      <c r="C126" s="80" t="s">
        <v>36</v>
      </c>
      <c r="D126" s="80"/>
      <c r="E126" s="80"/>
      <c r="F126" s="80"/>
      <c r="G126" s="80"/>
      <c r="H126" s="80"/>
      <c r="I126" s="80"/>
      <c r="J126" s="42" t="s">
        <v>192</v>
      </c>
    </row>
    <row r="127" spans="1:10" ht="15" x14ac:dyDescent="0.25">
      <c r="C127" s="81" t="s">
        <v>193</v>
      </c>
      <c r="D127" s="81"/>
      <c r="E127" s="81"/>
      <c r="F127" s="81"/>
      <c r="G127" s="81"/>
      <c r="H127" s="81"/>
      <c r="I127" s="81"/>
      <c r="J127" s="44" t="s">
        <v>194</v>
      </c>
    </row>
    <row r="128" spans="1:10" ht="15" x14ac:dyDescent="0.25">
      <c r="B128" s="81" t="s">
        <v>240</v>
      </c>
      <c r="C128" s="81"/>
      <c r="D128" s="81"/>
      <c r="E128" s="81"/>
      <c r="F128" s="81"/>
      <c r="G128" s="81"/>
      <c r="H128" s="81"/>
      <c r="I128" s="81"/>
      <c r="J128" s="44" t="s">
        <v>196</v>
      </c>
    </row>
    <row r="129" spans="1:10" ht="15" x14ac:dyDescent="0.25">
      <c r="B129" s="81" t="s">
        <v>44</v>
      </c>
      <c r="C129" s="81"/>
      <c r="D129" s="81"/>
      <c r="E129" s="81"/>
      <c r="F129" s="81"/>
      <c r="G129" s="81"/>
      <c r="H129" s="81"/>
      <c r="I129" s="81"/>
    </row>
    <row r="130" spans="1:10" ht="15" x14ac:dyDescent="0.25">
      <c r="C130" s="80" t="s">
        <v>143</v>
      </c>
      <c r="D130" s="80"/>
      <c r="E130" s="80"/>
      <c r="F130" s="80"/>
      <c r="G130" s="80"/>
      <c r="H130" s="80"/>
      <c r="I130" s="80"/>
      <c r="J130" s="42" t="s">
        <v>275</v>
      </c>
    </row>
    <row r="131" spans="1:10" ht="15" x14ac:dyDescent="0.25">
      <c r="C131" s="80" t="s">
        <v>59</v>
      </c>
      <c r="D131" s="80"/>
      <c r="E131" s="80"/>
      <c r="F131" s="80"/>
      <c r="G131" s="80"/>
      <c r="H131" s="80"/>
      <c r="I131" s="80"/>
      <c r="J131" s="42" t="s">
        <v>265</v>
      </c>
    </row>
    <row r="132" spans="1:10" ht="15" x14ac:dyDescent="0.25">
      <c r="C132" s="80" t="s">
        <v>69</v>
      </c>
      <c r="D132" s="80"/>
      <c r="E132" s="80"/>
      <c r="F132" s="80"/>
      <c r="G132" s="80"/>
      <c r="H132" s="80"/>
      <c r="I132" s="80"/>
      <c r="J132" s="42" t="s">
        <v>276</v>
      </c>
    </row>
    <row r="133" spans="1:10" ht="15" x14ac:dyDescent="0.25">
      <c r="B133" s="81" t="s">
        <v>206</v>
      </c>
      <c r="C133" s="81"/>
      <c r="D133" s="81"/>
      <c r="E133" s="81"/>
      <c r="F133" s="81"/>
      <c r="G133" s="81"/>
      <c r="H133" s="81"/>
      <c r="I133" s="81"/>
      <c r="J133" s="44" t="s">
        <v>277</v>
      </c>
    </row>
    <row r="134" spans="1:10" ht="15" x14ac:dyDescent="0.25">
      <c r="B134" s="81" t="s">
        <v>270</v>
      </c>
      <c r="C134" s="81"/>
      <c r="D134" s="81"/>
      <c r="E134" s="81"/>
      <c r="F134" s="81"/>
      <c r="G134" s="81"/>
      <c r="H134" s="81"/>
      <c r="I134" s="81"/>
      <c r="J134" s="44" t="s">
        <v>271</v>
      </c>
    </row>
    <row r="135" spans="1:10" ht="15" x14ac:dyDescent="0.25">
      <c r="A135" s="80"/>
      <c r="B135" s="80"/>
      <c r="C135" s="80"/>
      <c r="D135" s="80"/>
      <c r="E135" s="80"/>
      <c r="F135" s="80"/>
      <c r="G135" s="80"/>
      <c r="H135" s="80"/>
      <c r="I135" s="80"/>
    </row>
    <row r="136" spans="1:10" ht="15" x14ac:dyDescent="0.25">
      <c r="A136" s="81" t="s">
        <v>278</v>
      </c>
      <c r="B136" s="81"/>
      <c r="C136" s="81"/>
      <c r="D136" s="81"/>
      <c r="E136" s="81"/>
      <c r="F136" s="81"/>
      <c r="G136" s="81"/>
      <c r="H136" s="81"/>
      <c r="I136" s="81"/>
    </row>
    <row r="137" spans="1:10" ht="15" x14ac:dyDescent="0.25">
      <c r="B137" s="81" t="s">
        <v>174</v>
      </c>
      <c r="C137" s="81"/>
      <c r="D137" s="81"/>
      <c r="E137" s="81"/>
      <c r="F137" s="81"/>
      <c r="G137" s="81"/>
      <c r="H137" s="81"/>
      <c r="I137" s="81"/>
    </row>
    <row r="138" spans="1:10" ht="15" x14ac:dyDescent="0.25">
      <c r="C138" s="80" t="s">
        <v>175</v>
      </c>
      <c r="D138" s="80"/>
      <c r="E138" s="80"/>
      <c r="F138" s="80"/>
      <c r="G138" s="80"/>
      <c r="H138" s="80"/>
      <c r="I138" s="80"/>
      <c r="J138" s="42" t="s">
        <v>279</v>
      </c>
    </row>
    <row r="139" spans="1:10" ht="15" x14ac:dyDescent="0.25">
      <c r="C139" s="80" t="s">
        <v>256</v>
      </c>
      <c r="D139" s="80"/>
      <c r="E139" s="80"/>
      <c r="F139" s="80"/>
      <c r="G139" s="80"/>
      <c r="H139" s="80"/>
      <c r="I139" s="80"/>
      <c r="J139" s="42" t="s">
        <v>280</v>
      </c>
    </row>
    <row r="140" spans="1:10" ht="15" x14ac:dyDescent="0.25">
      <c r="C140" s="81" t="s">
        <v>182</v>
      </c>
      <c r="D140" s="81"/>
      <c r="E140" s="81"/>
      <c r="F140" s="81"/>
      <c r="G140" s="81"/>
      <c r="H140" s="81"/>
      <c r="I140" s="81"/>
      <c r="J140" s="44" t="s">
        <v>183</v>
      </c>
    </row>
    <row r="141" spans="1:10" ht="15" x14ac:dyDescent="0.25">
      <c r="C141" s="80" t="s">
        <v>43</v>
      </c>
      <c r="D141" s="80"/>
      <c r="E141" s="80"/>
      <c r="F141" s="80"/>
      <c r="G141" s="80"/>
      <c r="H141" s="80"/>
      <c r="I141" s="80"/>
      <c r="J141" s="42" t="s">
        <v>184</v>
      </c>
    </row>
    <row r="142" spans="1:10" ht="15" x14ac:dyDescent="0.25">
      <c r="C142" s="80" t="s">
        <v>185</v>
      </c>
      <c r="D142" s="80"/>
      <c r="E142" s="80"/>
      <c r="F142" s="80"/>
      <c r="G142" s="80"/>
      <c r="H142" s="80"/>
      <c r="I142" s="80"/>
      <c r="J142" s="42" t="s">
        <v>186</v>
      </c>
    </row>
    <row r="143" spans="1:10" ht="15" x14ac:dyDescent="0.25">
      <c r="C143" s="80" t="s">
        <v>41</v>
      </c>
      <c r="D143" s="80"/>
      <c r="E143" s="80"/>
      <c r="F143" s="80"/>
      <c r="G143" s="80"/>
      <c r="H143" s="80"/>
      <c r="I143" s="80"/>
      <c r="J143" s="42" t="s">
        <v>187</v>
      </c>
    </row>
    <row r="144" spans="1:10" ht="15" x14ac:dyDescent="0.25">
      <c r="C144" s="81" t="s">
        <v>188</v>
      </c>
      <c r="D144" s="81"/>
      <c r="E144" s="81"/>
      <c r="F144" s="81"/>
      <c r="G144" s="81"/>
      <c r="H144" s="81"/>
      <c r="I144" s="81"/>
      <c r="J144" s="44" t="s">
        <v>189</v>
      </c>
    </row>
    <row r="145" spans="2:10" ht="15" x14ac:dyDescent="0.25">
      <c r="C145" s="80" t="s">
        <v>38</v>
      </c>
      <c r="D145" s="80"/>
      <c r="E145" s="80"/>
      <c r="F145" s="80"/>
      <c r="G145" s="80"/>
      <c r="H145" s="80"/>
      <c r="I145" s="80"/>
      <c r="J145" s="42" t="s">
        <v>190</v>
      </c>
    </row>
    <row r="146" spans="2:10" ht="15" x14ac:dyDescent="0.25">
      <c r="C146" s="80" t="s">
        <v>39</v>
      </c>
      <c r="D146" s="80"/>
      <c r="E146" s="80"/>
      <c r="F146" s="80"/>
      <c r="G146" s="80"/>
      <c r="H146" s="80"/>
      <c r="I146" s="80"/>
      <c r="J146" s="42" t="s">
        <v>191</v>
      </c>
    </row>
    <row r="147" spans="2:10" ht="15" x14ac:dyDescent="0.25">
      <c r="C147" s="80" t="s">
        <v>36</v>
      </c>
      <c r="D147" s="80"/>
      <c r="E147" s="80"/>
      <c r="F147" s="80"/>
      <c r="G147" s="80"/>
      <c r="H147" s="80"/>
      <c r="I147" s="80"/>
      <c r="J147" s="42" t="s">
        <v>192</v>
      </c>
    </row>
    <row r="148" spans="2:10" ht="15" x14ac:dyDescent="0.25">
      <c r="C148" s="81" t="s">
        <v>193</v>
      </c>
      <c r="D148" s="81"/>
      <c r="E148" s="81"/>
      <c r="F148" s="81"/>
      <c r="G148" s="81"/>
      <c r="H148" s="81"/>
      <c r="I148" s="81"/>
      <c r="J148" s="44" t="s">
        <v>194</v>
      </c>
    </row>
    <row r="149" spans="2:10" ht="15" x14ac:dyDescent="0.25">
      <c r="B149" s="81" t="s">
        <v>240</v>
      </c>
      <c r="C149" s="81"/>
      <c r="D149" s="81"/>
      <c r="E149" s="81"/>
      <c r="F149" s="81"/>
      <c r="G149" s="81"/>
      <c r="H149" s="81"/>
      <c r="I149" s="81"/>
      <c r="J149" s="44" t="s">
        <v>196</v>
      </c>
    </row>
    <row r="150" spans="2:10" ht="15" x14ac:dyDescent="0.25">
      <c r="B150" s="81" t="s">
        <v>281</v>
      </c>
      <c r="C150" s="81"/>
      <c r="D150" s="81"/>
      <c r="E150" s="81"/>
      <c r="F150" s="81"/>
      <c r="G150" s="81"/>
      <c r="H150" s="81"/>
      <c r="I150" s="81"/>
    </row>
    <row r="151" spans="2:10" ht="15" x14ac:dyDescent="0.25">
      <c r="C151" s="80" t="s">
        <v>282</v>
      </c>
      <c r="D151" s="80"/>
      <c r="E151" s="80"/>
      <c r="F151" s="80"/>
      <c r="G151" s="80"/>
      <c r="H151" s="80"/>
      <c r="I151" s="80"/>
      <c r="J151" s="42" t="s">
        <v>283</v>
      </c>
    </row>
    <row r="152" spans="2:10" ht="15" x14ac:dyDescent="0.25">
      <c r="C152" s="80" t="s">
        <v>284</v>
      </c>
      <c r="D152" s="80"/>
      <c r="E152" s="80"/>
      <c r="F152" s="80"/>
      <c r="G152" s="80"/>
      <c r="H152" s="80"/>
      <c r="I152" s="80"/>
      <c r="J152" s="42" t="s">
        <v>285</v>
      </c>
    </row>
    <row r="153" spans="2:10" ht="15" x14ac:dyDescent="0.25">
      <c r="C153" s="80" t="s">
        <v>286</v>
      </c>
      <c r="D153" s="80"/>
      <c r="E153" s="80"/>
      <c r="F153" s="80"/>
      <c r="G153" s="80"/>
      <c r="H153" s="80"/>
      <c r="I153" s="80"/>
      <c r="J153" s="42" t="s">
        <v>287</v>
      </c>
    </row>
    <row r="154" spans="2:10" ht="15" x14ac:dyDescent="0.25">
      <c r="C154" s="80" t="s">
        <v>288</v>
      </c>
      <c r="D154" s="80"/>
      <c r="E154" s="80"/>
      <c r="F154" s="80"/>
      <c r="G154" s="80"/>
      <c r="H154" s="80"/>
      <c r="I154" s="80"/>
      <c r="J154" s="42" t="s">
        <v>289</v>
      </c>
    </row>
    <row r="155" spans="2:10" ht="15" x14ac:dyDescent="0.25">
      <c r="C155" s="80" t="s">
        <v>290</v>
      </c>
      <c r="D155" s="80"/>
      <c r="E155" s="80"/>
      <c r="F155" s="80"/>
      <c r="G155" s="80"/>
      <c r="H155" s="80"/>
      <c r="I155" s="80"/>
      <c r="J155" s="42" t="s">
        <v>291</v>
      </c>
    </row>
    <row r="156" spans="2:10" ht="15" x14ac:dyDescent="0.25">
      <c r="B156" s="81" t="s">
        <v>292</v>
      </c>
      <c r="C156" s="81"/>
      <c r="D156" s="81"/>
      <c r="E156" s="81"/>
      <c r="F156" s="81"/>
      <c r="G156" s="81"/>
      <c r="H156" s="81"/>
      <c r="I156" s="81"/>
      <c r="J156" s="44" t="s">
        <v>293</v>
      </c>
    </row>
    <row r="157" spans="2:10" ht="15" x14ac:dyDescent="0.25">
      <c r="B157" s="81" t="s">
        <v>294</v>
      </c>
      <c r="C157" s="81"/>
      <c r="D157" s="81"/>
      <c r="E157" s="81"/>
      <c r="F157" s="81"/>
      <c r="G157" s="81"/>
      <c r="H157" s="81"/>
      <c r="I157" s="81"/>
      <c r="J157" s="42" t="s">
        <v>295</v>
      </c>
    </row>
    <row r="158" spans="2:10" ht="15" x14ac:dyDescent="0.25">
      <c r="C158" s="80" t="s">
        <v>296</v>
      </c>
      <c r="D158" s="80"/>
      <c r="E158" s="80"/>
      <c r="F158" s="80"/>
      <c r="G158" s="80"/>
      <c r="H158" s="80"/>
      <c r="I158" s="80"/>
      <c r="J158" s="42" t="s">
        <v>297</v>
      </c>
    </row>
    <row r="159" spans="2:10" ht="15" x14ac:dyDescent="0.25">
      <c r="C159" s="80" t="s">
        <v>13</v>
      </c>
      <c r="D159" s="80"/>
      <c r="E159" s="80"/>
      <c r="F159" s="80"/>
      <c r="G159" s="80"/>
      <c r="H159" s="80"/>
      <c r="I159" s="80"/>
      <c r="J159" s="42" t="s">
        <v>298</v>
      </c>
    </row>
    <row r="160" spans="2:10" ht="15" x14ac:dyDescent="0.25">
      <c r="B160" s="81" t="s">
        <v>299</v>
      </c>
      <c r="C160" s="81"/>
      <c r="D160" s="81"/>
      <c r="E160" s="81"/>
      <c r="F160" s="81"/>
      <c r="G160" s="81"/>
      <c r="H160" s="81"/>
      <c r="I160" s="81"/>
      <c r="J160" s="44" t="s">
        <v>300</v>
      </c>
    </row>
    <row r="161" spans="1:10" ht="15" x14ac:dyDescent="0.25">
      <c r="B161" s="81" t="s">
        <v>88</v>
      </c>
      <c r="C161" s="81"/>
      <c r="D161" s="81"/>
      <c r="E161" s="81"/>
      <c r="F161" s="81"/>
      <c r="G161" s="81"/>
      <c r="H161" s="81"/>
      <c r="I161" s="81"/>
    </row>
    <row r="162" spans="1:10" ht="15" x14ac:dyDescent="0.25">
      <c r="C162" s="80" t="s">
        <v>59</v>
      </c>
      <c r="D162" s="80"/>
      <c r="E162" s="80"/>
      <c r="F162" s="80"/>
      <c r="G162" s="80"/>
      <c r="H162" s="80"/>
      <c r="I162" s="80"/>
      <c r="J162" s="42" t="s">
        <v>265</v>
      </c>
    </row>
    <row r="163" spans="1:10" ht="15" x14ac:dyDescent="0.25">
      <c r="C163" s="80" t="s">
        <v>69</v>
      </c>
      <c r="D163" s="80"/>
      <c r="E163" s="80"/>
      <c r="F163" s="80"/>
      <c r="G163" s="80"/>
      <c r="H163" s="80"/>
      <c r="I163" s="80"/>
      <c r="J163" s="42" t="s">
        <v>276</v>
      </c>
    </row>
    <row r="164" spans="1:10" ht="15" x14ac:dyDescent="0.25">
      <c r="B164" s="81" t="s">
        <v>301</v>
      </c>
      <c r="C164" s="81"/>
      <c r="D164" s="81"/>
      <c r="E164" s="81"/>
      <c r="F164" s="81"/>
      <c r="G164" s="81"/>
      <c r="H164" s="81"/>
      <c r="I164" s="81"/>
      <c r="J164" s="44" t="s">
        <v>302</v>
      </c>
    </row>
    <row r="165" spans="1:10" ht="15" x14ac:dyDescent="0.25">
      <c r="B165" s="81" t="s">
        <v>270</v>
      </c>
      <c r="C165" s="81"/>
      <c r="D165" s="81"/>
      <c r="E165" s="81"/>
      <c r="F165" s="81"/>
      <c r="G165" s="81"/>
      <c r="H165" s="81"/>
      <c r="I165" s="81"/>
      <c r="J165" s="44" t="s">
        <v>303</v>
      </c>
    </row>
    <row r="166" spans="1:10" ht="15" x14ac:dyDescent="0.25">
      <c r="A166" s="80"/>
      <c r="B166" s="80"/>
      <c r="C166" s="80"/>
      <c r="D166" s="80"/>
      <c r="E166" s="80"/>
      <c r="F166" s="80"/>
      <c r="G166" s="80"/>
      <c r="H166" s="80"/>
      <c r="I166" s="80"/>
    </row>
    <row r="167" spans="1:10" ht="15" x14ac:dyDescent="0.25">
      <c r="A167" s="81" t="s">
        <v>304</v>
      </c>
      <c r="B167" s="81"/>
      <c r="C167" s="81"/>
      <c r="D167" s="81"/>
      <c r="E167" s="81"/>
      <c r="F167" s="81"/>
      <c r="G167" s="81"/>
      <c r="H167" s="81"/>
      <c r="I167" s="81"/>
    </row>
    <row r="168" spans="1:10" ht="15" x14ac:dyDescent="0.25">
      <c r="B168" s="81" t="s">
        <v>174</v>
      </c>
      <c r="C168" s="81"/>
      <c r="D168" s="81"/>
      <c r="E168" s="81"/>
      <c r="F168" s="81"/>
      <c r="G168" s="81"/>
      <c r="H168" s="81"/>
      <c r="I168" s="81"/>
    </row>
    <row r="169" spans="1:10" ht="15" x14ac:dyDescent="0.25">
      <c r="C169" s="80" t="s">
        <v>175</v>
      </c>
      <c r="D169" s="80"/>
      <c r="E169" s="80"/>
      <c r="F169" s="80"/>
      <c r="G169" s="80"/>
      <c r="H169" s="80"/>
      <c r="I169" s="80"/>
      <c r="J169" s="42" t="s">
        <v>305</v>
      </c>
    </row>
    <row r="170" spans="1:10" ht="15" x14ac:dyDescent="0.25">
      <c r="C170" s="80" t="s">
        <v>256</v>
      </c>
      <c r="D170" s="80"/>
      <c r="E170" s="80"/>
      <c r="F170" s="80"/>
      <c r="G170" s="80"/>
      <c r="H170" s="80"/>
      <c r="I170" s="80"/>
      <c r="J170" s="42" t="s">
        <v>306</v>
      </c>
    </row>
    <row r="171" spans="1:10" ht="15" x14ac:dyDescent="0.25">
      <c r="C171" s="81" t="s">
        <v>182</v>
      </c>
      <c r="D171" s="81"/>
      <c r="E171" s="81"/>
      <c r="F171" s="81"/>
      <c r="G171" s="81"/>
      <c r="H171" s="81"/>
      <c r="I171" s="81"/>
      <c r="J171" s="44" t="s">
        <v>183</v>
      </c>
    </row>
    <row r="172" spans="1:10" ht="15" x14ac:dyDescent="0.25">
      <c r="C172" s="80" t="s">
        <v>43</v>
      </c>
      <c r="D172" s="80"/>
      <c r="E172" s="80"/>
      <c r="F172" s="80"/>
      <c r="G172" s="80"/>
      <c r="H172" s="80"/>
      <c r="I172" s="80"/>
      <c r="J172" s="42" t="s">
        <v>184</v>
      </c>
    </row>
    <row r="173" spans="1:10" ht="15" x14ac:dyDescent="0.25">
      <c r="C173" s="80" t="s">
        <v>185</v>
      </c>
      <c r="D173" s="80"/>
      <c r="E173" s="80"/>
      <c r="F173" s="80"/>
      <c r="G173" s="80"/>
      <c r="H173" s="80"/>
      <c r="I173" s="80"/>
      <c r="J173" s="42" t="s">
        <v>186</v>
      </c>
    </row>
    <row r="174" spans="1:10" ht="15" x14ac:dyDescent="0.25">
      <c r="C174" s="80" t="s">
        <v>41</v>
      </c>
      <c r="D174" s="80"/>
      <c r="E174" s="80"/>
      <c r="F174" s="80"/>
      <c r="G174" s="80"/>
      <c r="H174" s="80"/>
      <c r="I174" s="80"/>
      <c r="J174" s="42" t="s">
        <v>187</v>
      </c>
    </row>
    <row r="175" spans="1:10" ht="15" x14ac:dyDescent="0.25">
      <c r="C175" s="81" t="s">
        <v>188</v>
      </c>
      <c r="D175" s="81"/>
      <c r="E175" s="81"/>
      <c r="F175" s="81"/>
      <c r="G175" s="81"/>
      <c r="H175" s="81"/>
      <c r="I175" s="81"/>
      <c r="J175" s="44" t="s">
        <v>189</v>
      </c>
    </row>
    <row r="176" spans="1:10" ht="15" x14ac:dyDescent="0.25">
      <c r="C176" s="80" t="s">
        <v>38</v>
      </c>
      <c r="D176" s="80"/>
      <c r="E176" s="80"/>
      <c r="F176" s="80"/>
      <c r="G176" s="80"/>
      <c r="H176" s="80"/>
      <c r="I176" s="80"/>
      <c r="J176" s="42" t="s">
        <v>190</v>
      </c>
    </row>
    <row r="177" spans="2:10" ht="15" x14ac:dyDescent="0.25">
      <c r="C177" s="80" t="s">
        <v>39</v>
      </c>
      <c r="D177" s="80"/>
      <c r="E177" s="80"/>
      <c r="F177" s="80"/>
      <c r="G177" s="80"/>
      <c r="H177" s="80"/>
      <c r="I177" s="80"/>
      <c r="J177" s="42" t="s">
        <v>191</v>
      </c>
    </row>
    <row r="178" spans="2:10" ht="15" x14ac:dyDescent="0.25">
      <c r="C178" s="80" t="s">
        <v>36</v>
      </c>
      <c r="D178" s="80"/>
      <c r="E178" s="80"/>
      <c r="F178" s="80"/>
      <c r="G178" s="80"/>
      <c r="H178" s="80"/>
      <c r="I178" s="80"/>
      <c r="J178" s="42" t="s">
        <v>192</v>
      </c>
    </row>
    <row r="179" spans="2:10" ht="15" x14ac:dyDescent="0.25">
      <c r="C179" s="81" t="s">
        <v>193</v>
      </c>
      <c r="D179" s="81"/>
      <c r="E179" s="81"/>
      <c r="F179" s="81"/>
      <c r="G179" s="81"/>
      <c r="H179" s="81"/>
      <c r="I179" s="81"/>
      <c r="J179" s="44" t="s">
        <v>194</v>
      </c>
    </row>
    <row r="180" spans="2:10" ht="15" x14ac:dyDescent="0.25">
      <c r="B180" s="81" t="s">
        <v>240</v>
      </c>
      <c r="C180" s="81"/>
      <c r="D180" s="81"/>
      <c r="E180" s="81"/>
      <c r="F180" s="81"/>
      <c r="G180" s="81"/>
      <c r="H180" s="81"/>
      <c r="I180" s="81"/>
      <c r="J180" s="44" t="s">
        <v>196</v>
      </c>
    </row>
    <row r="181" spans="2:10" ht="15" x14ac:dyDescent="0.25">
      <c r="B181" s="81" t="s">
        <v>44</v>
      </c>
      <c r="C181" s="81"/>
      <c r="D181" s="81"/>
      <c r="E181" s="81"/>
      <c r="F181" s="81"/>
      <c r="G181" s="81"/>
      <c r="H181" s="81"/>
      <c r="I181" s="81"/>
    </row>
    <row r="182" spans="2:10" ht="15" x14ac:dyDescent="0.25">
      <c r="C182" s="80" t="s">
        <v>116</v>
      </c>
      <c r="D182" s="80"/>
      <c r="E182" s="80"/>
      <c r="F182" s="80"/>
      <c r="G182" s="80"/>
      <c r="H182" s="80"/>
      <c r="I182" s="80"/>
      <c r="J182" s="42" t="s">
        <v>307</v>
      </c>
    </row>
    <row r="183" spans="2:10" ht="15" x14ac:dyDescent="0.25">
      <c r="C183" s="80" t="s">
        <v>120</v>
      </c>
      <c r="D183" s="80"/>
      <c r="E183" s="80"/>
      <c r="F183" s="80"/>
      <c r="G183" s="80"/>
      <c r="H183" s="80"/>
      <c r="I183" s="80"/>
      <c r="J183" s="42" t="s">
        <v>308</v>
      </c>
    </row>
    <row r="184" spans="2:10" ht="15" x14ac:dyDescent="0.25">
      <c r="C184" s="80" t="s">
        <v>59</v>
      </c>
      <c r="D184" s="80"/>
      <c r="E184" s="80"/>
      <c r="F184" s="80"/>
      <c r="G184" s="80"/>
      <c r="H184" s="80"/>
      <c r="I184" s="80"/>
      <c r="J184" s="42" t="s">
        <v>309</v>
      </c>
    </row>
    <row r="185" spans="2:10" ht="15" x14ac:dyDescent="0.25">
      <c r="C185" s="80" t="s">
        <v>133</v>
      </c>
      <c r="D185" s="80"/>
      <c r="E185" s="80"/>
      <c r="F185" s="80"/>
      <c r="G185" s="80"/>
      <c r="H185" s="80"/>
      <c r="I185" s="80"/>
      <c r="J185" s="42" t="s">
        <v>310</v>
      </c>
    </row>
    <row r="186" spans="2:10" ht="15" x14ac:dyDescent="0.25">
      <c r="C186" s="80" t="s">
        <v>69</v>
      </c>
      <c r="D186" s="80"/>
      <c r="E186" s="80"/>
      <c r="F186" s="80"/>
      <c r="G186" s="80"/>
      <c r="H186" s="80"/>
      <c r="I186" s="80"/>
      <c r="J186" s="42" t="s">
        <v>311</v>
      </c>
    </row>
    <row r="187" spans="2:10" ht="15" x14ac:dyDescent="0.25">
      <c r="B187" s="81" t="s">
        <v>206</v>
      </c>
      <c r="C187" s="81"/>
      <c r="D187" s="81"/>
      <c r="E187" s="81"/>
      <c r="F187" s="81"/>
      <c r="G187" s="81"/>
      <c r="H187" s="81"/>
      <c r="I187" s="81"/>
      <c r="J187" s="44" t="s">
        <v>312</v>
      </c>
    </row>
    <row r="188" spans="2:10" ht="15" x14ac:dyDescent="0.25">
      <c r="B188" s="81" t="s">
        <v>270</v>
      </c>
      <c r="C188" s="81"/>
      <c r="D188" s="81"/>
      <c r="E188" s="81"/>
      <c r="F188" s="81"/>
      <c r="G188" s="81"/>
      <c r="H188" s="81"/>
      <c r="I188" s="81"/>
      <c r="J188" s="44" t="s">
        <v>313</v>
      </c>
    </row>
    <row r="189" spans="2:10" ht="15" x14ac:dyDescent="0.25">
      <c r="B189" s="81" t="s">
        <v>109</v>
      </c>
      <c r="C189" s="81"/>
      <c r="D189" s="81"/>
      <c r="E189" s="81"/>
      <c r="F189" s="81"/>
      <c r="G189" s="81"/>
      <c r="H189" s="81"/>
      <c r="I189" s="81"/>
    </row>
    <row r="190" spans="2:10" ht="15" x14ac:dyDescent="0.25">
      <c r="C190" s="80" t="s">
        <v>111</v>
      </c>
      <c r="D190" s="80"/>
      <c r="E190" s="80"/>
      <c r="F190" s="80"/>
      <c r="G190" s="80"/>
      <c r="H190" s="80"/>
      <c r="I190" s="80"/>
    </row>
    <row r="191" spans="2:10" ht="15" x14ac:dyDescent="0.25">
      <c r="C191" s="80" t="s">
        <v>112</v>
      </c>
      <c r="D191" s="80"/>
      <c r="E191" s="80"/>
      <c r="F191" s="80"/>
      <c r="G191" s="80"/>
      <c r="H191" s="80"/>
      <c r="I191" s="80"/>
    </row>
    <row r="192" spans="2:10" ht="15" x14ac:dyDescent="0.25">
      <c r="C192" s="80" t="s">
        <v>113</v>
      </c>
      <c r="D192" s="80"/>
      <c r="E192" s="80"/>
      <c r="F192" s="80"/>
      <c r="G192" s="80"/>
      <c r="H192" s="80"/>
      <c r="I192" s="80"/>
    </row>
    <row r="193" spans="1:10" ht="15" x14ac:dyDescent="0.25">
      <c r="C193" s="80" t="s">
        <v>114</v>
      </c>
      <c r="D193" s="80"/>
      <c r="E193" s="80"/>
      <c r="F193" s="80"/>
      <c r="G193" s="80"/>
      <c r="H193" s="80"/>
      <c r="I193" s="80"/>
    </row>
    <row r="194" spans="1:10" ht="15" x14ac:dyDescent="0.25">
      <c r="C194" s="80" t="s">
        <v>115</v>
      </c>
      <c r="D194" s="80"/>
      <c r="E194" s="80"/>
      <c r="F194" s="80"/>
      <c r="G194" s="80"/>
      <c r="H194" s="80"/>
      <c r="I194" s="80"/>
    </row>
    <row r="195" spans="1:10" ht="15" x14ac:dyDescent="0.25">
      <c r="B195" s="81" t="s">
        <v>314</v>
      </c>
      <c r="C195" s="81"/>
      <c r="D195" s="81"/>
      <c r="E195" s="81"/>
      <c r="F195" s="81"/>
      <c r="G195" s="81"/>
      <c r="H195" s="81"/>
      <c r="I195" s="81"/>
      <c r="J195" s="44" t="s">
        <v>315</v>
      </c>
    </row>
    <row r="196" spans="1:10" ht="15" x14ac:dyDescent="0.25">
      <c r="B196" s="81" t="s">
        <v>316</v>
      </c>
      <c r="C196" s="81"/>
      <c r="D196" s="81"/>
      <c r="E196" s="81"/>
      <c r="F196" s="81"/>
      <c r="G196" s="81"/>
      <c r="H196" s="81"/>
      <c r="I196" s="81"/>
      <c r="J196" s="44" t="s">
        <v>317</v>
      </c>
    </row>
    <row r="197" spans="1:10" ht="15" x14ac:dyDescent="0.25">
      <c r="A197" s="80"/>
      <c r="B197" s="80"/>
      <c r="C197" s="80"/>
      <c r="D197" s="80"/>
      <c r="E197" s="80"/>
      <c r="F197" s="80"/>
      <c r="G197" s="80"/>
      <c r="H197" s="80"/>
      <c r="I197" s="80"/>
    </row>
    <row r="198" spans="1:10" ht="15" x14ac:dyDescent="0.25">
      <c r="A198" s="81" t="s">
        <v>318</v>
      </c>
      <c r="B198" s="81"/>
      <c r="C198" s="81"/>
      <c r="D198" s="81"/>
      <c r="E198" s="81"/>
      <c r="F198" s="81"/>
      <c r="G198" s="81"/>
      <c r="H198" s="81"/>
      <c r="I198" s="81"/>
      <c r="J198" s="44" t="s">
        <v>319</v>
      </c>
    </row>
    <row r="199" spans="1:10" ht="15" x14ac:dyDescent="0.25">
      <c r="A199" s="80"/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1:10" ht="15" hidden="1" x14ac:dyDescent="0.25"/>
    <row r="201" spans="1:10" ht="15" hidden="1" x14ac:dyDescent="0.25"/>
    <row r="202" spans="1:10" ht="15" hidden="1" x14ac:dyDescent="0.25"/>
    <row r="203" spans="1:10" ht="15" hidden="1" x14ac:dyDescent="0.25"/>
    <row r="204" spans="1:10" ht="15" hidden="1" x14ac:dyDescent="0.25"/>
  </sheetData>
  <mergeCells count="198">
    <mergeCell ref="C194:I194"/>
    <mergeCell ref="B195:I195"/>
    <mergeCell ref="B196:I196"/>
    <mergeCell ref="A197:I197"/>
    <mergeCell ref="A198:I198"/>
    <mergeCell ref="A199:J199"/>
    <mergeCell ref="B188:I188"/>
    <mergeCell ref="B189:I189"/>
    <mergeCell ref="C190:I190"/>
    <mergeCell ref="C191:I191"/>
    <mergeCell ref="C192:I192"/>
    <mergeCell ref="C193:I193"/>
    <mergeCell ref="C182:I182"/>
    <mergeCell ref="C183:I183"/>
    <mergeCell ref="C184:I184"/>
    <mergeCell ref="C185:I185"/>
    <mergeCell ref="C186:I186"/>
    <mergeCell ref="B187:I187"/>
    <mergeCell ref="C176:I176"/>
    <mergeCell ref="C177:I177"/>
    <mergeCell ref="C178:I178"/>
    <mergeCell ref="C179:I179"/>
    <mergeCell ref="B180:I180"/>
    <mergeCell ref="B181:I181"/>
    <mergeCell ref="C170:I170"/>
    <mergeCell ref="C171:I171"/>
    <mergeCell ref="C172:I172"/>
    <mergeCell ref="C173:I173"/>
    <mergeCell ref="C174:I174"/>
    <mergeCell ref="C175:I175"/>
    <mergeCell ref="B164:I164"/>
    <mergeCell ref="B165:I165"/>
    <mergeCell ref="A166:I166"/>
    <mergeCell ref="A167:I167"/>
    <mergeCell ref="B168:I168"/>
    <mergeCell ref="C169:I169"/>
    <mergeCell ref="C158:I158"/>
    <mergeCell ref="C159:I159"/>
    <mergeCell ref="B160:I160"/>
    <mergeCell ref="B161:I161"/>
    <mergeCell ref="C162:I162"/>
    <mergeCell ref="C163:I163"/>
    <mergeCell ref="C152:I152"/>
    <mergeCell ref="C153:I153"/>
    <mergeCell ref="C154:I154"/>
    <mergeCell ref="C155:I155"/>
    <mergeCell ref="B156:I156"/>
    <mergeCell ref="B157:I157"/>
    <mergeCell ref="C146:I146"/>
    <mergeCell ref="C147:I147"/>
    <mergeCell ref="C148:I148"/>
    <mergeCell ref="B149:I149"/>
    <mergeCell ref="B150:I150"/>
    <mergeCell ref="C151:I151"/>
    <mergeCell ref="C140:I140"/>
    <mergeCell ref="C141:I141"/>
    <mergeCell ref="C142:I142"/>
    <mergeCell ref="C143:I143"/>
    <mergeCell ref="C144:I144"/>
    <mergeCell ref="C145:I145"/>
    <mergeCell ref="B134:I134"/>
    <mergeCell ref="A135:I135"/>
    <mergeCell ref="A136:I136"/>
    <mergeCell ref="B137:I137"/>
    <mergeCell ref="C138:I138"/>
    <mergeCell ref="C139:I139"/>
    <mergeCell ref="B128:I128"/>
    <mergeCell ref="B129:I129"/>
    <mergeCell ref="C130:I130"/>
    <mergeCell ref="C131:I131"/>
    <mergeCell ref="C132:I132"/>
    <mergeCell ref="B133:I133"/>
    <mergeCell ref="C122:I122"/>
    <mergeCell ref="C123:I123"/>
    <mergeCell ref="C124:I124"/>
    <mergeCell ref="C125:I125"/>
    <mergeCell ref="C126:I126"/>
    <mergeCell ref="C127:I127"/>
    <mergeCell ref="B116:I116"/>
    <mergeCell ref="C117:I117"/>
    <mergeCell ref="C118:I118"/>
    <mergeCell ref="C119:I119"/>
    <mergeCell ref="C120:I120"/>
    <mergeCell ref="C121:I121"/>
    <mergeCell ref="C110:I110"/>
    <mergeCell ref="C111:I111"/>
    <mergeCell ref="B112:I112"/>
    <mergeCell ref="B113:I113"/>
    <mergeCell ref="A114:I114"/>
    <mergeCell ref="A115:I115"/>
    <mergeCell ref="C104:I104"/>
    <mergeCell ref="C105:I105"/>
    <mergeCell ref="B106:I106"/>
    <mergeCell ref="B107:I107"/>
    <mergeCell ref="C108:I108"/>
    <mergeCell ref="C109:I109"/>
    <mergeCell ref="C98:I98"/>
    <mergeCell ref="C99:I99"/>
    <mergeCell ref="C100:I100"/>
    <mergeCell ref="C101:I101"/>
    <mergeCell ref="C102:I102"/>
    <mergeCell ref="C103:I103"/>
    <mergeCell ref="C92:I92"/>
    <mergeCell ref="C93:I93"/>
    <mergeCell ref="D94:I94"/>
    <mergeCell ref="D95:I95"/>
    <mergeCell ref="D96:I96"/>
    <mergeCell ref="C97:I97"/>
    <mergeCell ref="A86:I86"/>
    <mergeCell ref="A87:I87"/>
    <mergeCell ref="A88:I88"/>
    <mergeCell ref="A89:I89"/>
    <mergeCell ref="A90:I90"/>
    <mergeCell ref="B91:I91"/>
    <mergeCell ref="C80:I80"/>
    <mergeCell ref="C81:I81"/>
    <mergeCell ref="C82:I82"/>
    <mergeCell ref="B83:I83"/>
    <mergeCell ref="B84:I84"/>
    <mergeCell ref="B85:I85"/>
    <mergeCell ref="C74:I74"/>
    <mergeCell ref="C75:I75"/>
    <mergeCell ref="C76:I76"/>
    <mergeCell ref="B77:I77"/>
    <mergeCell ref="B78:I78"/>
    <mergeCell ref="C79:I79"/>
    <mergeCell ref="C68:I68"/>
    <mergeCell ref="C69:I69"/>
    <mergeCell ref="C70:I70"/>
    <mergeCell ref="C71:I71"/>
    <mergeCell ref="C72:I72"/>
    <mergeCell ref="C73:I73"/>
    <mergeCell ref="C62:I62"/>
    <mergeCell ref="C63:I63"/>
    <mergeCell ref="B64:I64"/>
    <mergeCell ref="B65:I65"/>
    <mergeCell ref="C66:I66"/>
    <mergeCell ref="C67:I67"/>
    <mergeCell ref="D56:I56"/>
    <mergeCell ref="D57:I57"/>
    <mergeCell ref="C58:I58"/>
    <mergeCell ref="B59:I59"/>
    <mergeCell ref="B60:I60"/>
    <mergeCell ref="C61:I61"/>
    <mergeCell ref="A50:I50"/>
    <mergeCell ref="B51:I51"/>
    <mergeCell ref="C52:I52"/>
    <mergeCell ref="C53:I53"/>
    <mergeCell ref="D54:I54"/>
    <mergeCell ref="D55:I55"/>
    <mergeCell ref="C44:I44"/>
    <mergeCell ref="C45:I45"/>
    <mergeCell ref="B46:I46"/>
    <mergeCell ref="B47:I47"/>
    <mergeCell ref="B48:I48"/>
    <mergeCell ref="A49:I49"/>
    <mergeCell ref="B38:I38"/>
    <mergeCell ref="C39:I39"/>
    <mergeCell ref="C40:I40"/>
    <mergeCell ref="C41:I41"/>
    <mergeCell ref="C42:I42"/>
    <mergeCell ref="C43:I43"/>
    <mergeCell ref="C32:I32"/>
    <mergeCell ref="C33:I33"/>
    <mergeCell ref="C34:I34"/>
    <mergeCell ref="C35:I35"/>
    <mergeCell ref="C36:I36"/>
    <mergeCell ref="B37:I37"/>
    <mergeCell ref="D26:I26"/>
    <mergeCell ref="D27:I27"/>
    <mergeCell ref="C28:I28"/>
    <mergeCell ref="C29:I29"/>
    <mergeCell ref="C30:I30"/>
    <mergeCell ref="C31:I31"/>
    <mergeCell ref="C20:I20"/>
    <mergeCell ref="B21:I21"/>
    <mergeCell ref="B22:I22"/>
    <mergeCell ref="C23:I23"/>
    <mergeCell ref="C24:I24"/>
    <mergeCell ref="D25:I25"/>
    <mergeCell ref="B17:I17"/>
    <mergeCell ref="C18:I18"/>
    <mergeCell ref="C19:I19"/>
    <mergeCell ref="C8:I8"/>
    <mergeCell ref="C9:I9"/>
    <mergeCell ref="D10:I10"/>
    <mergeCell ref="D11:I11"/>
    <mergeCell ref="D12:I12"/>
    <mergeCell ref="D13:I13"/>
    <mergeCell ref="A2:J2"/>
    <mergeCell ref="A3:J3"/>
    <mergeCell ref="A4:I4"/>
    <mergeCell ref="B5:I5"/>
    <mergeCell ref="C6:I6"/>
    <mergeCell ref="C7:I7"/>
    <mergeCell ref="D14:I14"/>
    <mergeCell ref="D15:I15"/>
    <mergeCell ref="C16:I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5C6F-F227-4C24-994C-807B7F995C84}">
  <sheetPr>
    <tabColor rgb="FFE26811"/>
  </sheetPr>
  <dimension ref="A1:T184"/>
  <sheetViews>
    <sheetView workbookViewId="0">
      <pane xSplit="6" ySplit="6" topLeftCell="G7" activePane="bottomRight" state="frozen"/>
      <selection activeCell="J120" sqref="J120"/>
      <selection pane="topRight" activeCell="J120" sqref="J120"/>
      <selection pane="bottomLeft" activeCell="J120" sqref="J120"/>
      <selection pane="bottomRight" activeCell="H6" sqref="H6"/>
    </sheetView>
  </sheetViews>
  <sheetFormatPr defaultColWidth="8.75" defaultRowHeight="12.75" x14ac:dyDescent="0.2"/>
  <cols>
    <col min="1" max="6" width="8.75" style="58"/>
    <col min="7" max="7" width="1.875" style="58" customWidth="1"/>
    <col min="8" max="20" width="8.75" style="59"/>
    <col min="21" max="16384" width="8.75" style="58"/>
  </cols>
  <sheetData>
    <row r="1" spans="1:20" x14ac:dyDescent="0.2">
      <c r="A1" s="75" t="s">
        <v>460</v>
      </c>
      <c r="B1" s="75"/>
      <c r="C1" s="75"/>
      <c r="D1" s="75"/>
      <c r="E1" s="75"/>
      <c r="F1" s="75"/>
      <c r="G1" s="75"/>
      <c r="H1" s="76"/>
      <c r="I1" s="76"/>
    </row>
    <row r="3" spans="1:20" ht="18.75" x14ac:dyDescent="0.3">
      <c r="A3" s="72">
        <f>'Start Here'!C8</f>
        <v>2023</v>
      </c>
      <c r="B3" s="67" t="s">
        <v>453</v>
      </c>
      <c r="D3" s="83" t="str">
        <f>'Start Here'!C4</f>
        <v>Comfort Inn</v>
      </c>
      <c r="E3" s="83"/>
      <c r="F3" s="68" t="str">
        <f>'Start Here'!C3</f>
        <v>AL123</v>
      </c>
    </row>
    <row r="4" spans="1:20" ht="15.75" x14ac:dyDescent="0.25">
      <c r="D4" s="84" t="str">
        <f>CONCATENATE('Start Here'!C5,", ",'Start Here'!C6)</f>
        <v>Your Town, AL</v>
      </c>
      <c r="E4" s="84"/>
      <c r="F4" s="84"/>
    </row>
    <row r="6" spans="1:20" x14ac:dyDescent="0.2">
      <c r="A6" s="7"/>
      <c r="B6" s="7"/>
      <c r="C6" s="7"/>
      <c r="D6" s="7"/>
      <c r="E6" s="7"/>
      <c r="F6" s="7"/>
      <c r="G6" s="7"/>
      <c r="H6" s="64" t="s">
        <v>0</v>
      </c>
      <c r="I6" s="64" t="s">
        <v>1</v>
      </c>
      <c r="J6" s="64" t="s">
        <v>2</v>
      </c>
      <c r="K6" s="64" t="s">
        <v>3</v>
      </c>
      <c r="L6" s="64" t="s">
        <v>4</v>
      </c>
      <c r="M6" s="64" t="s">
        <v>5</v>
      </c>
      <c r="N6" s="64" t="s">
        <v>6</v>
      </c>
      <c r="O6" s="64" t="s">
        <v>7</v>
      </c>
      <c r="P6" s="64" t="s">
        <v>8</v>
      </c>
      <c r="Q6" s="64" t="s">
        <v>9</v>
      </c>
      <c r="R6" s="64" t="s">
        <v>10</v>
      </c>
      <c r="S6" s="64" t="s">
        <v>11</v>
      </c>
      <c r="T6" s="64" t="s">
        <v>12</v>
      </c>
    </row>
    <row r="7" spans="1:20" x14ac:dyDescent="0.2">
      <c r="A7" s="62" t="s">
        <v>154</v>
      </c>
      <c r="B7" s="62"/>
      <c r="C7" s="62"/>
      <c r="D7" s="62"/>
      <c r="E7" s="62"/>
      <c r="F7" s="62"/>
      <c r="G7" s="62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x14ac:dyDescent="0.2">
      <c r="A8" s="63"/>
      <c r="B8" s="62" t="s">
        <v>165</v>
      </c>
      <c r="D8" s="62"/>
      <c r="E8" s="62"/>
      <c r="F8" s="62"/>
      <c r="G8" s="62"/>
      <c r="H8" s="20">
        <f>Rooms!K15</f>
        <v>153450</v>
      </c>
      <c r="I8" s="20">
        <f>Rooms!L15</f>
        <v>165880</v>
      </c>
      <c r="J8" s="20">
        <f>Rooms!M15</f>
        <v>177320</v>
      </c>
      <c r="K8" s="20">
        <f>Rooms!N15</f>
        <v>171600</v>
      </c>
      <c r="L8" s="20">
        <f>Rooms!O15</f>
        <v>177320</v>
      </c>
      <c r="M8" s="20">
        <f>Rooms!P15</f>
        <v>171600</v>
      </c>
      <c r="N8" s="20">
        <f>Rooms!Q15</f>
        <v>177320</v>
      </c>
      <c r="O8" s="20">
        <f>Rooms!R15</f>
        <v>177320</v>
      </c>
      <c r="P8" s="20">
        <f>Rooms!S15</f>
        <v>171600</v>
      </c>
      <c r="Q8" s="20">
        <f>Rooms!T15</f>
        <v>177320</v>
      </c>
      <c r="R8" s="20">
        <f>Rooms!U15</f>
        <v>171600</v>
      </c>
      <c r="S8" s="20">
        <f>Rooms!V15</f>
        <v>177320</v>
      </c>
      <c r="T8" s="20">
        <f t="shared" ref="T8:T62" si="0">SUM(H8:S8)</f>
        <v>2069650</v>
      </c>
    </row>
    <row r="9" spans="1:20" x14ac:dyDescent="0.2">
      <c r="A9" s="63"/>
      <c r="B9" s="62" t="s">
        <v>167</v>
      </c>
      <c r="C9" s="62"/>
      <c r="D9" s="62"/>
      <c r="E9" s="62"/>
      <c r="F9" s="62"/>
      <c r="G9" s="62"/>
      <c r="T9" s="20"/>
    </row>
    <row r="10" spans="1:20" x14ac:dyDescent="0.2">
      <c r="A10" s="63"/>
      <c r="B10" s="63"/>
      <c r="C10" s="63" t="s">
        <v>24</v>
      </c>
      <c r="D10" s="63"/>
      <c r="E10" s="63"/>
      <c r="F10" s="63"/>
      <c r="G10" s="63"/>
      <c r="T10" s="20">
        <f t="shared" si="0"/>
        <v>0</v>
      </c>
    </row>
    <row r="11" spans="1:20" x14ac:dyDescent="0.2">
      <c r="A11" s="63"/>
      <c r="B11" s="63"/>
      <c r="C11" s="63" t="s">
        <v>22</v>
      </c>
      <c r="D11" s="63"/>
      <c r="E11" s="63"/>
      <c r="F11" s="63"/>
      <c r="G11" s="63"/>
      <c r="T11" s="20">
        <f t="shared" si="0"/>
        <v>0</v>
      </c>
    </row>
    <row r="12" spans="1:20" x14ac:dyDescent="0.2">
      <c r="A12" s="63"/>
      <c r="B12" s="63"/>
      <c r="C12" s="63" t="s">
        <v>23</v>
      </c>
      <c r="D12" s="63"/>
      <c r="E12" s="63"/>
      <c r="F12" s="63"/>
      <c r="G12" s="63"/>
      <c r="T12" s="20">
        <f t="shared" si="0"/>
        <v>0</v>
      </c>
    </row>
    <row r="13" spans="1:20" x14ac:dyDescent="0.2">
      <c r="A13" s="63"/>
      <c r="B13" s="62" t="s">
        <v>172</v>
      </c>
      <c r="C13" s="62"/>
      <c r="D13" s="62"/>
      <c r="E13" s="62"/>
      <c r="F13" s="62"/>
      <c r="G13" s="62"/>
      <c r="H13" s="20">
        <f>Rooms!K17</f>
        <v>7447</v>
      </c>
      <c r="I13" s="20">
        <f>Rooms!L17</f>
        <v>7753.1</v>
      </c>
      <c r="J13" s="20">
        <f>Rooms!M17</f>
        <v>8280.9</v>
      </c>
      <c r="K13" s="20">
        <f>Rooms!N17</f>
        <v>8017</v>
      </c>
      <c r="L13" s="20">
        <f>Rooms!O17</f>
        <v>8280.9</v>
      </c>
      <c r="M13" s="20">
        <f>Rooms!P17</f>
        <v>8017</v>
      </c>
      <c r="N13" s="20">
        <f>Rooms!Q17</f>
        <v>8280.9</v>
      </c>
      <c r="O13" s="20">
        <f>Rooms!R17</f>
        <v>8280.9</v>
      </c>
      <c r="P13" s="20">
        <f>Rooms!S17</f>
        <v>8017</v>
      </c>
      <c r="Q13" s="20">
        <f>Rooms!T17</f>
        <v>8280.9</v>
      </c>
      <c r="R13" s="20">
        <f>Rooms!U17</f>
        <v>8017</v>
      </c>
      <c r="S13" s="20">
        <f>Rooms!V17</f>
        <v>8280.9</v>
      </c>
      <c r="T13" s="20">
        <f t="shared" si="0"/>
        <v>96953.5</v>
      </c>
    </row>
    <row r="14" spans="1:20" x14ac:dyDescent="0.2">
      <c r="A14" s="63"/>
      <c r="B14" s="62" t="s">
        <v>174</v>
      </c>
      <c r="C14" s="62"/>
      <c r="D14" s="62"/>
      <c r="E14" s="62"/>
      <c r="F14" s="62"/>
      <c r="G14" s="62"/>
      <c r="T14" s="20">
        <f t="shared" si="0"/>
        <v>0</v>
      </c>
    </row>
    <row r="15" spans="1:20" x14ac:dyDescent="0.2">
      <c r="A15" s="63"/>
      <c r="B15" s="63"/>
      <c r="C15" s="63" t="s">
        <v>175</v>
      </c>
      <c r="D15" s="63"/>
      <c r="E15" s="63"/>
      <c r="F15" s="63"/>
      <c r="G15" s="63"/>
      <c r="H15" s="59">
        <f>Rooms!K24</f>
        <v>0</v>
      </c>
      <c r="I15" s="59">
        <f>Rooms!L24</f>
        <v>0</v>
      </c>
      <c r="J15" s="59">
        <f>Rooms!M24</f>
        <v>0</v>
      </c>
      <c r="K15" s="59">
        <f>Rooms!N24</f>
        <v>0</v>
      </c>
      <c r="L15" s="59">
        <f>Rooms!O24</f>
        <v>0</v>
      </c>
      <c r="M15" s="59">
        <f>Rooms!P24</f>
        <v>0</v>
      </c>
      <c r="N15" s="59">
        <f>Rooms!Q24</f>
        <v>0</v>
      </c>
      <c r="O15" s="59">
        <f>Rooms!R24</f>
        <v>0</v>
      </c>
      <c r="P15" s="59">
        <f>Rooms!S24</f>
        <v>0</v>
      </c>
      <c r="Q15" s="59">
        <f>Rooms!T24</f>
        <v>0</v>
      </c>
      <c r="R15" s="59">
        <f>Rooms!U24</f>
        <v>0</v>
      </c>
      <c r="S15" s="59">
        <f>Rooms!V24</f>
        <v>0</v>
      </c>
      <c r="T15" s="20">
        <f t="shared" si="0"/>
        <v>0</v>
      </c>
    </row>
    <row r="16" spans="1:20" x14ac:dyDescent="0.2">
      <c r="A16" s="63"/>
      <c r="B16" s="63"/>
      <c r="C16" s="63" t="s">
        <v>177</v>
      </c>
      <c r="D16" s="63"/>
      <c r="E16" s="63"/>
      <c r="F16" s="63"/>
      <c r="G16" s="63"/>
      <c r="H16" s="59">
        <f>Rooms!K25</f>
        <v>15810</v>
      </c>
      <c r="I16" s="59">
        <f>Rooms!L25</f>
        <v>15442.5</v>
      </c>
      <c r="J16" s="59">
        <f>Rooms!M25</f>
        <v>16507.5</v>
      </c>
      <c r="K16" s="59">
        <f>Rooms!N25</f>
        <v>15975</v>
      </c>
      <c r="L16" s="59">
        <f>Rooms!O25</f>
        <v>16507.5</v>
      </c>
      <c r="M16" s="59">
        <f>Rooms!P25</f>
        <v>15975</v>
      </c>
      <c r="N16" s="59">
        <f>Rooms!Q25</f>
        <v>16507.5</v>
      </c>
      <c r="O16" s="59">
        <f>Rooms!R25</f>
        <v>16507.5</v>
      </c>
      <c r="P16" s="59">
        <f>Rooms!S25</f>
        <v>15975</v>
      </c>
      <c r="Q16" s="59">
        <f>Rooms!T25</f>
        <v>16507.5</v>
      </c>
      <c r="R16" s="59">
        <f>Rooms!U25</f>
        <v>15975</v>
      </c>
      <c r="S16" s="59">
        <f>Rooms!V25</f>
        <v>16507.5</v>
      </c>
      <c r="T16" s="20">
        <f t="shared" si="0"/>
        <v>194197.5</v>
      </c>
    </row>
    <row r="17" spans="1:20" x14ac:dyDescent="0.2">
      <c r="A17" s="63"/>
      <c r="B17" s="63"/>
      <c r="C17" s="63"/>
      <c r="D17" s="63" t="s">
        <v>29</v>
      </c>
      <c r="E17" s="63"/>
      <c r="F17" s="63"/>
      <c r="G17" s="63"/>
      <c r="T17" s="20">
        <f t="shared" si="0"/>
        <v>0</v>
      </c>
    </row>
    <row r="18" spans="1:20" x14ac:dyDescent="0.2">
      <c r="A18" s="63"/>
      <c r="B18" s="63"/>
      <c r="C18" s="63"/>
      <c r="D18" s="63" t="s">
        <v>31</v>
      </c>
      <c r="E18" s="63"/>
      <c r="F18" s="63"/>
      <c r="G18" s="63"/>
      <c r="T18" s="20">
        <f t="shared" si="0"/>
        <v>0</v>
      </c>
    </row>
    <row r="19" spans="1:20" x14ac:dyDescent="0.2">
      <c r="A19" s="63"/>
      <c r="B19" s="63"/>
      <c r="C19" s="63"/>
      <c r="D19" s="63" t="s">
        <v>32</v>
      </c>
      <c r="E19" s="63"/>
      <c r="F19" s="63"/>
      <c r="G19" s="63"/>
      <c r="T19" s="20">
        <f t="shared" si="0"/>
        <v>0</v>
      </c>
    </row>
    <row r="20" spans="1:20" x14ac:dyDescent="0.2">
      <c r="A20" s="63"/>
      <c r="B20" s="63"/>
      <c r="C20" s="62" t="s">
        <v>182</v>
      </c>
      <c r="D20" s="62"/>
      <c r="E20" s="62"/>
      <c r="F20" s="62"/>
      <c r="G20" s="62"/>
      <c r="H20" s="20">
        <f>SUM(H15:H19)</f>
        <v>15810</v>
      </c>
      <c r="I20" s="20">
        <f t="shared" ref="I20:S20" si="1">SUM(I15:I19)</f>
        <v>15442.5</v>
      </c>
      <c r="J20" s="20">
        <f t="shared" si="1"/>
        <v>16507.5</v>
      </c>
      <c r="K20" s="20">
        <f t="shared" si="1"/>
        <v>15975</v>
      </c>
      <c r="L20" s="20">
        <f t="shared" si="1"/>
        <v>16507.5</v>
      </c>
      <c r="M20" s="20">
        <f t="shared" si="1"/>
        <v>15975</v>
      </c>
      <c r="N20" s="20">
        <f t="shared" si="1"/>
        <v>16507.5</v>
      </c>
      <c r="O20" s="20">
        <f t="shared" si="1"/>
        <v>16507.5</v>
      </c>
      <c r="P20" s="20">
        <f t="shared" si="1"/>
        <v>15975</v>
      </c>
      <c r="Q20" s="20">
        <f t="shared" si="1"/>
        <v>16507.5</v>
      </c>
      <c r="R20" s="20">
        <f t="shared" si="1"/>
        <v>15975</v>
      </c>
      <c r="S20" s="20">
        <f t="shared" si="1"/>
        <v>16507.5</v>
      </c>
      <c r="T20" s="20">
        <f t="shared" si="0"/>
        <v>194197.5</v>
      </c>
    </row>
    <row r="21" spans="1:20" x14ac:dyDescent="0.2">
      <c r="A21" s="63"/>
      <c r="B21" s="63"/>
      <c r="C21" s="63" t="s">
        <v>43</v>
      </c>
      <c r="D21" s="63"/>
      <c r="E21" s="63"/>
      <c r="F21" s="63"/>
      <c r="G21" s="63"/>
      <c r="H21" s="59">
        <f>Rooms!K38</f>
        <v>0</v>
      </c>
      <c r="I21" s="59">
        <f>Rooms!L38</f>
        <v>0</v>
      </c>
      <c r="J21" s="59">
        <f>Rooms!M38</f>
        <v>0</v>
      </c>
      <c r="K21" s="59">
        <f>Rooms!N38</f>
        <v>0</v>
      </c>
      <c r="L21" s="59">
        <f>Rooms!O38</f>
        <v>0</v>
      </c>
      <c r="M21" s="59">
        <f>Rooms!P38</f>
        <v>0</v>
      </c>
      <c r="N21" s="59">
        <f>Rooms!Q38</f>
        <v>0</v>
      </c>
      <c r="O21" s="59">
        <f>Rooms!R38</f>
        <v>0</v>
      </c>
      <c r="P21" s="59">
        <f>Rooms!S38</f>
        <v>0</v>
      </c>
      <c r="Q21" s="59">
        <f>Rooms!T38</f>
        <v>0</v>
      </c>
      <c r="R21" s="59">
        <f>Rooms!U38</f>
        <v>0</v>
      </c>
      <c r="S21" s="59">
        <f>Rooms!V38</f>
        <v>0</v>
      </c>
      <c r="T21" s="20">
        <f t="shared" si="0"/>
        <v>0</v>
      </c>
    </row>
    <row r="22" spans="1:20" x14ac:dyDescent="0.2">
      <c r="A22" s="63"/>
      <c r="B22" s="63"/>
      <c r="C22" s="63" t="s">
        <v>185</v>
      </c>
      <c r="D22" s="63"/>
      <c r="E22" s="63"/>
      <c r="F22" s="63"/>
      <c r="G22" s="63"/>
      <c r="H22" s="59">
        <f>Rooms!K37</f>
        <v>0</v>
      </c>
      <c r="I22" s="59">
        <f>Rooms!L37</f>
        <v>0</v>
      </c>
      <c r="J22" s="59">
        <f>Rooms!M37</f>
        <v>0</v>
      </c>
      <c r="K22" s="59">
        <f>Rooms!N37</f>
        <v>0</v>
      </c>
      <c r="L22" s="59">
        <f>Rooms!O37</f>
        <v>0</v>
      </c>
      <c r="M22" s="59">
        <f>Rooms!P37</f>
        <v>0</v>
      </c>
      <c r="N22" s="59">
        <f>Rooms!Q37</f>
        <v>0</v>
      </c>
      <c r="O22" s="59">
        <f>Rooms!R37</f>
        <v>0</v>
      </c>
      <c r="P22" s="59">
        <f>Rooms!S37</f>
        <v>0</v>
      </c>
      <c r="Q22" s="59">
        <f>Rooms!T37</f>
        <v>0</v>
      </c>
      <c r="R22" s="59">
        <f>Rooms!U37</f>
        <v>0</v>
      </c>
      <c r="S22" s="59">
        <f>Rooms!V37</f>
        <v>0</v>
      </c>
      <c r="T22" s="20">
        <f t="shared" si="0"/>
        <v>0</v>
      </c>
    </row>
    <row r="23" spans="1:20" x14ac:dyDescent="0.2">
      <c r="A23" s="63"/>
      <c r="B23" s="63"/>
      <c r="C23" s="63" t="s">
        <v>41</v>
      </c>
      <c r="D23" s="63"/>
      <c r="E23" s="63"/>
      <c r="F23" s="63"/>
      <c r="G23" s="63"/>
      <c r="H23" s="59">
        <f>Rooms!K36</f>
        <v>0</v>
      </c>
      <c r="I23" s="59">
        <f>Rooms!L36</f>
        <v>0</v>
      </c>
      <c r="J23" s="59">
        <f>Rooms!M36</f>
        <v>0</v>
      </c>
      <c r="K23" s="59">
        <f>Rooms!N36</f>
        <v>0</v>
      </c>
      <c r="L23" s="59">
        <f>Rooms!O36</f>
        <v>0</v>
      </c>
      <c r="M23" s="59">
        <f>Rooms!P36</f>
        <v>0</v>
      </c>
      <c r="N23" s="59">
        <f>Rooms!Q36</f>
        <v>0</v>
      </c>
      <c r="O23" s="59">
        <f>Rooms!R36</f>
        <v>0</v>
      </c>
      <c r="P23" s="59">
        <f>Rooms!S36</f>
        <v>0</v>
      </c>
      <c r="Q23" s="59">
        <f>Rooms!T36</f>
        <v>0</v>
      </c>
      <c r="R23" s="59">
        <f>Rooms!U36</f>
        <v>0</v>
      </c>
      <c r="S23" s="59">
        <f>Rooms!V36</f>
        <v>0</v>
      </c>
      <c r="T23" s="20">
        <f t="shared" si="0"/>
        <v>0</v>
      </c>
    </row>
    <row r="24" spans="1:20" x14ac:dyDescent="0.2">
      <c r="A24" s="63"/>
      <c r="B24" s="63"/>
      <c r="C24" s="62" t="s">
        <v>188</v>
      </c>
      <c r="D24" s="62"/>
      <c r="E24" s="62"/>
      <c r="F24" s="62"/>
      <c r="G24" s="62"/>
      <c r="H24" s="20">
        <f>SUM(H21:H23)</f>
        <v>0</v>
      </c>
      <c r="I24" s="20">
        <f t="shared" ref="I24:S24" si="2">SUM(I21:I23)</f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 t="shared" si="2"/>
        <v>0</v>
      </c>
      <c r="N24" s="20">
        <f t="shared" si="2"/>
        <v>0</v>
      </c>
      <c r="O24" s="20">
        <f t="shared" si="2"/>
        <v>0</v>
      </c>
      <c r="P24" s="20">
        <f t="shared" si="2"/>
        <v>0</v>
      </c>
      <c r="Q24" s="20">
        <f t="shared" si="2"/>
        <v>0</v>
      </c>
      <c r="R24" s="20">
        <f t="shared" si="2"/>
        <v>0</v>
      </c>
      <c r="S24" s="20">
        <f t="shared" si="2"/>
        <v>0</v>
      </c>
      <c r="T24" s="20">
        <f t="shared" si="0"/>
        <v>0</v>
      </c>
    </row>
    <row r="25" spans="1:20" x14ac:dyDescent="0.2">
      <c r="A25" s="63"/>
      <c r="B25" s="63"/>
      <c r="C25" s="63" t="s">
        <v>38</v>
      </c>
      <c r="D25" s="63"/>
      <c r="E25" s="63"/>
      <c r="F25" s="63"/>
      <c r="G25" s="63"/>
      <c r="H25" s="59">
        <f>Rooms!K33</f>
        <v>0</v>
      </c>
      <c r="I25" s="59">
        <f>Rooms!L33</f>
        <v>0</v>
      </c>
      <c r="J25" s="59">
        <f>Rooms!M33</f>
        <v>0</v>
      </c>
      <c r="K25" s="59">
        <f>Rooms!N33</f>
        <v>0</v>
      </c>
      <c r="L25" s="59">
        <f>Rooms!O33</f>
        <v>0</v>
      </c>
      <c r="M25" s="59">
        <f>Rooms!P33</f>
        <v>0</v>
      </c>
      <c r="N25" s="59">
        <f>Rooms!Q33</f>
        <v>0</v>
      </c>
      <c r="O25" s="59">
        <f>Rooms!R33</f>
        <v>0</v>
      </c>
      <c r="P25" s="59">
        <f>Rooms!S33</f>
        <v>0</v>
      </c>
      <c r="Q25" s="59">
        <f>Rooms!T33</f>
        <v>0</v>
      </c>
      <c r="R25" s="59">
        <f>Rooms!U33</f>
        <v>0</v>
      </c>
      <c r="S25" s="59">
        <f>Rooms!V33</f>
        <v>0</v>
      </c>
      <c r="T25" s="20">
        <f t="shared" si="0"/>
        <v>0</v>
      </c>
    </row>
    <row r="26" spans="1:20" x14ac:dyDescent="0.2">
      <c r="A26" s="63"/>
      <c r="B26" s="63"/>
      <c r="C26" s="63" t="s">
        <v>39</v>
      </c>
      <c r="D26" s="63"/>
      <c r="E26" s="63"/>
      <c r="F26" s="63"/>
      <c r="G26" s="63"/>
      <c r="H26" s="59">
        <f>Rooms!K34</f>
        <v>0</v>
      </c>
      <c r="I26" s="59">
        <f>Rooms!L34</f>
        <v>0</v>
      </c>
      <c r="J26" s="59">
        <f>Rooms!M34</f>
        <v>0</v>
      </c>
      <c r="K26" s="59">
        <f>Rooms!N34</f>
        <v>0</v>
      </c>
      <c r="L26" s="59">
        <f>Rooms!O34</f>
        <v>0</v>
      </c>
      <c r="M26" s="59">
        <f>Rooms!P34</f>
        <v>0</v>
      </c>
      <c r="N26" s="59">
        <f>Rooms!Q34</f>
        <v>0</v>
      </c>
      <c r="O26" s="59">
        <f>Rooms!R34</f>
        <v>0</v>
      </c>
      <c r="P26" s="59">
        <f>Rooms!S34</f>
        <v>0</v>
      </c>
      <c r="Q26" s="59">
        <f>Rooms!T34</f>
        <v>0</v>
      </c>
      <c r="R26" s="59">
        <f>Rooms!U34</f>
        <v>0</v>
      </c>
      <c r="S26" s="59">
        <f>Rooms!V34</f>
        <v>0</v>
      </c>
      <c r="T26" s="20">
        <f t="shared" si="0"/>
        <v>0</v>
      </c>
    </row>
    <row r="27" spans="1:20" x14ac:dyDescent="0.2">
      <c r="A27" s="63"/>
      <c r="B27" s="63"/>
      <c r="C27" s="63" t="s">
        <v>36</v>
      </c>
      <c r="D27" s="63"/>
      <c r="E27" s="63"/>
      <c r="F27" s="63"/>
      <c r="G27" s="63"/>
      <c r="H27" s="59">
        <f>Rooms!K32</f>
        <v>0</v>
      </c>
      <c r="I27" s="59">
        <f>Rooms!L32</f>
        <v>0</v>
      </c>
      <c r="J27" s="59">
        <f>Rooms!M32</f>
        <v>0</v>
      </c>
      <c r="K27" s="59">
        <f>Rooms!N32</f>
        <v>0</v>
      </c>
      <c r="L27" s="59">
        <f>Rooms!O32</f>
        <v>0</v>
      </c>
      <c r="M27" s="59">
        <f>Rooms!P32</f>
        <v>0</v>
      </c>
      <c r="N27" s="59">
        <f>Rooms!Q32</f>
        <v>0</v>
      </c>
      <c r="O27" s="59">
        <f>Rooms!R32</f>
        <v>0</v>
      </c>
      <c r="P27" s="59">
        <f>Rooms!S32</f>
        <v>0</v>
      </c>
      <c r="Q27" s="59">
        <f>Rooms!T32</f>
        <v>0</v>
      </c>
      <c r="R27" s="59">
        <f>Rooms!U32</f>
        <v>0</v>
      </c>
      <c r="S27" s="59">
        <f>Rooms!V32</f>
        <v>0</v>
      </c>
      <c r="T27" s="20">
        <f t="shared" si="0"/>
        <v>0</v>
      </c>
    </row>
    <row r="28" spans="1:20" x14ac:dyDescent="0.2">
      <c r="A28" s="63"/>
      <c r="B28" s="63"/>
      <c r="C28" s="62" t="s">
        <v>193</v>
      </c>
      <c r="D28" s="62"/>
      <c r="E28" s="62"/>
      <c r="F28" s="62"/>
      <c r="G28" s="62"/>
      <c r="H28" s="20">
        <f>SUM(H25:H27)</f>
        <v>0</v>
      </c>
      <c r="I28" s="20">
        <f t="shared" ref="I28:S28" si="3">SUM(I25:I27)</f>
        <v>0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20">
        <f t="shared" si="3"/>
        <v>0</v>
      </c>
      <c r="O28" s="20">
        <f t="shared" si="3"/>
        <v>0</v>
      </c>
      <c r="P28" s="20">
        <f t="shared" si="3"/>
        <v>0</v>
      </c>
      <c r="Q28" s="20">
        <f t="shared" si="3"/>
        <v>0</v>
      </c>
      <c r="R28" s="20">
        <f t="shared" si="3"/>
        <v>0</v>
      </c>
      <c r="S28" s="20">
        <f t="shared" si="3"/>
        <v>0</v>
      </c>
      <c r="T28" s="20">
        <f t="shared" si="0"/>
        <v>0</v>
      </c>
    </row>
    <row r="29" spans="1:20" x14ac:dyDescent="0.2">
      <c r="A29" s="63"/>
      <c r="B29" s="62" t="s">
        <v>195</v>
      </c>
      <c r="C29" s="62"/>
      <c r="D29" s="62"/>
      <c r="E29" s="62"/>
      <c r="F29" s="62"/>
      <c r="G29" s="62"/>
      <c r="H29" s="60">
        <f>H20+H24+H28</f>
        <v>15810</v>
      </c>
      <c r="I29" s="60">
        <f t="shared" ref="I29:S29" si="4">I20+I24+I28</f>
        <v>15442.5</v>
      </c>
      <c r="J29" s="60">
        <f t="shared" si="4"/>
        <v>16507.5</v>
      </c>
      <c r="K29" s="60">
        <f t="shared" si="4"/>
        <v>15975</v>
      </c>
      <c r="L29" s="60">
        <f t="shared" si="4"/>
        <v>16507.5</v>
      </c>
      <c r="M29" s="60">
        <f t="shared" si="4"/>
        <v>15975</v>
      </c>
      <c r="N29" s="60">
        <f t="shared" si="4"/>
        <v>16507.5</v>
      </c>
      <c r="O29" s="60">
        <f t="shared" si="4"/>
        <v>16507.5</v>
      </c>
      <c r="P29" s="60">
        <f t="shared" si="4"/>
        <v>15975</v>
      </c>
      <c r="Q29" s="60">
        <f t="shared" si="4"/>
        <v>16507.5</v>
      </c>
      <c r="R29" s="60">
        <f t="shared" si="4"/>
        <v>15975</v>
      </c>
      <c r="S29" s="60">
        <f t="shared" si="4"/>
        <v>16507.5</v>
      </c>
      <c r="T29" s="20">
        <f t="shared" si="0"/>
        <v>194197.5</v>
      </c>
    </row>
    <row r="30" spans="1:20" x14ac:dyDescent="0.2">
      <c r="A30" s="63"/>
      <c r="B30" s="62" t="s">
        <v>44</v>
      </c>
      <c r="C30" s="62"/>
      <c r="D30" s="62"/>
      <c r="E30" s="62"/>
      <c r="F30" s="62"/>
      <c r="G30" s="62"/>
      <c r="T30" s="20"/>
    </row>
    <row r="31" spans="1:20" x14ac:dyDescent="0.2">
      <c r="A31" s="63"/>
      <c r="B31" s="63"/>
      <c r="C31" s="63" t="s">
        <v>58</v>
      </c>
      <c r="D31" s="63"/>
      <c r="E31" s="63"/>
      <c r="F31" s="63"/>
      <c r="G31" s="63"/>
      <c r="H31" s="59">
        <f>Rooms!K54</f>
        <v>0</v>
      </c>
      <c r="I31" s="59">
        <f>Rooms!L54</f>
        <v>0</v>
      </c>
      <c r="J31" s="59">
        <f>Rooms!M54</f>
        <v>0</v>
      </c>
      <c r="K31" s="59">
        <f>Rooms!N54</f>
        <v>0</v>
      </c>
      <c r="L31" s="59">
        <f>Rooms!O54</f>
        <v>0</v>
      </c>
      <c r="M31" s="59">
        <f>Rooms!P54</f>
        <v>0</v>
      </c>
      <c r="N31" s="59">
        <f>Rooms!Q54</f>
        <v>0</v>
      </c>
      <c r="O31" s="59">
        <f>Rooms!R54</f>
        <v>0</v>
      </c>
      <c r="P31" s="59">
        <f>Rooms!S54</f>
        <v>0</v>
      </c>
      <c r="Q31" s="59">
        <f>Rooms!T54</f>
        <v>0</v>
      </c>
      <c r="R31" s="59">
        <f>Rooms!U54</f>
        <v>0</v>
      </c>
      <c r="S31" s="59">
        <f>Rooms!V54</f>
        <v>0</v>
      </c>
      <c r="T31" s="20">
        <f t="shared" si="0"/>
        <v>0</v>
      </c>
    </row>
    <row r="32" spans="1:20" x14ac:dyDescent="0.2">
      <c r="A32" s="63"/>
      <c r="B32" s="63"/>
      <c r="C32" s="63" t="s">
        <v>45</v>
      </c>
      <c r="D32" s="63"/>
      <c r="E32" s="63"/>
      <c r="F32" s="63"/>
      <c r="G32" s="63"/>
      <c r="H32" s="59">
        <f>Rooms!K41-Rooms!K43</f>
        <v>0</v>
      </c>
      <c r="I32" s="59">
        <f>Rooms!L41-Rooms!L43</f>
        <v>0</v>
      </c>
      <c r="J32" s="59">
        <f>Rooms!M41-Rooms!M43</f>
        <v>0</v>
      </c>
      <c r="K32" s="59">
        <f>Rooms!N41-Rooms!N43</f>
        <v>0</v>
      </c>
      <c r="L32" s="59">
        <f>Rooms!O41-Rooms!O43</f>
        <v>0</v>
      </c>
      <c r="M32" s="59">
        <f>Rooms!P41-Rooms!P43</f>
        <v>0</v>
      </c>
      <c r="N32" s="59">
        <f>Rooms!Q41-Rooms!Q43</f>
        <v>0</v>
      </c>
      <c r="O32" s="59">
        <f>Rooms!R41-Rooms!R43</f>
        <v>0</v>
      </c>
      <c r="P32" s="59">
        <f>Rooms!S41-Rooms!S43</f>
        <v>0</v>
      </c>
      <c r="Q32" s="59">
        <f>Rooms!T41-Rooms!T43</f>
        <v>0</v>
      </c>
      <c r="R32" s="59">
        <f>Rooms!U41-Rooms!U43</f>
        <v>0</v>
      </c>
      <c r="S32" s="59">
        <f>Rooms!V41-Rooms!V43</f>
        <v>0</v>
      </c>
      <c r="T32" s="20">
        <f t="shared" si="0"/>
        <v>0</v>
      </c>
    </row>
    <row r="33" spans="1:20" x14ac:dyDescent="0.2">
      <c r="A33" s="63"/>
      <c r="B33" s="63"/>
      <c r="C33" s="63" t="s">
        <v>200</v>
      </c>
      <c r="D33" s="63"/>
      <c r="E33" s="63"/>
      <c r="F33" s="63"/>
      <c r="G33" s="63"/>
      <c r="H33" s="59">
        <f>Rooms!K43</f>
        <v>6510</v>
      </c>
      <c r="I33" s="59">
        <f>Rooms!L43</f>
        <v>6597.5</v>
      </c>
      <c r="J33" s="59">
        <f>Rooms!M43</f>
        <v>7052.5</v>
      </c>
      <c r="K33" s="59">
        <f>Rooms!N43</f>
        <v>6825</v>
      </c>
      <c r="L33" s="59">
        <f>Rooms!O43</f>
        <v>7052.5</v>
      </c>
      <c r="M33" s="59">
        <f>Rooms!P43</f>
        <v>6825</v>
      </c>
      <c r="N33" s="59">
        <f>Rooms!Q43</f>
        <v>7052.5</v>
      </c>
      <c r="O33" s="59">
        <f>Rooms!R43</f>
        <v>7052.5</v>
      </c>
      <c r="P33" s="59">
        <f>Rooms!S43</f>
        <v>6825</v>
      </c>
      <c r="Q33" s="59">
        <f>Rooms!T43</f>
        <v>7052.5</v>
      </c>
      <c r="R33" s="59">
        <f>Rooms!U43</f>
        <v>6825</v>
      </c>
      <c r="S33" s="59">
        <f>Rooms!V43</f>
        <v>7052.5</v>
      </c>
      <c r="T33" s="20">
        <f t="shared" si="0"/>
        <v>82722.5</v>
      </c>
    </row>
    <row r="34" spans="1:20" x14ac:dyDescent="0.2">
      <c r="A34" s="63"/>
      <c r="B34" s="63"/>
      <c r="C34" s="63" t="s">
        <v>51</v>
      </c>
      <c r="D34" s="63"/>
      <c r="E34" s="63"/>
      <c r="F34" s="63"/>
      <c r="G34" s="63"/>
      <c r="H34" s="59">
        <f>Rooms!K47</f>
        <v>0</v>
      </c>
      <c r="I34" s="59">
        <f>Rooms!L47</f>
        <v>0</v>
      </c>
      <c r="J34" s="59">
        <f>Rooms!M47</f>
        <v>0</v>
      </c>
      <c r="K34" s="59">
        <f>Rooms!N47</f>
        <v>0</v>
      </c>
      <c r="L34" s="59">
        <f>Rooms!O47</f>
        <v>0</v>
      </c>
      <c r="M34" s="59">
        <f>Rooms!P47</f>
        <v>0</v>
      </c>
      <c r="N34" s="59">
        <f>Rooms!Q47</f>
        <v>0</v>
      </c>
      <c r="O34" s="59">
        <f>Rooms!R47</f>
        <v>0</v>
      </c>
      <c r="P34" s="59">
        <f>Rooms!S47</f>
        <v>0</v>
      </c>
      <c r="Q34" s="59">
        <f>Rooms!T47</f>
        <v>0</v>
      </c>
      <c r="R34" s="59">
        <f>Rooms!U47</f>
        <v>0</v>
      </c>
      <c r="S34" s="59">
        <f>Rooms!V47</f>
        <v>0</v>
      </c>
      <c r="T34" s="20">
        <f t="shared" si="0"/>
        <v>0</v>
      </c>
    </row>
    <row r="35" spans="1:20" x14ac:dyDescent="0.2">
      <c r="A35" s="63"/>
      <c r="B35" s="63"/>
      <c r="C35" s="63" t="s">
        <v>57</v>
      </c>
      <c r="D35" s="63"/>
      <c r="E35" s="63"/>
      <c r="F35" s="63"/>
      <c r="G35" s="63"/>
      <c r="H35" s="59">
        <f>Rooms!K53</f>
        <v>0</v>
      </c>
      <c r="I35" s="59">
        <f>Rooms!L53</f>
        <v>0</v>
      </c>
      <c r="J35" s="59">
        <f>Rooms!M53</f>
        <v>0</v>
      </c>
      <c r="K35" s="59">
        <f>Rooms!N53</f>
        <v>0</v>
      </c>
      <c r="L35" s="59">
        <f>Rooms!O53</f>
        <v>0</v>
      </c>
      <c r="M35" s="59">
        <f>Rooms!P53</f>
        <v>0</v>
      </c>
      <c r="N35" s="59">
        <f>Rooms!Q53</f>
        <v>0</v>
      </c>
      <c r="O35" s="59">
        <f>Rooms!R53</f>
        <v>0</v>
      </c>
      <c r="P35" s="59">
        <f>Rooms!S53</f>
        <v>0</v>
      </c>
      <c r="Q35" s="59">
        <f>Rooms!T53</f>
        <v>0</v>
      </c>
      <c r="R35" s="59">
        <f>Rooms!U53</f>
        <v>0</v>
      </c>
      <c r="S35" s="59">
        <f>Rooms!V53</f>
        <v>0</v>
      </c>
      <c r="T35" s="20">
        <f t="shared" si="0"/>
        <v>0</v>
      </c>
    </row>
    <row r="36" spans="1:20" x14ac:dyDescent="0.2">
      <c r="A36" s="63"/>
      <c r="B36" s="63"/>
      <c r="C36" s="63" t="s">
        <v>59</v>
      </c>
      <c r="D36" s="63"/>
      <c r="E36" s="63"/>
      <c r="F36" s="63"/>
      <c r="G36" s="63"/>
      <c r="H36" s="59">
        <f>Rooms!K55</f>
        <v>0</v>
      </c>
      <c r="I36" s="59">
        <f>Rooms!L55</f>
        <v>0</v>
      </c>
      <c r="J36" s="59">
        <f>Rooms!M55</f>
        <v>0</v>
      </c>
      <c r="K36" s="59">
        <f>Rooms!N55</f>
        <v>0</v>
      </c>
      <c r="L36" s="59">
        <f>Rooms!O55</f>
        <v>0</v>
      </c>
      <c r="M36" s="59">
        <f>Rooms!P55</f>
        <v>0</v>
      </c>
      <c r="N36" s="59">
        <f>Rooms!Q55</f>
        <v>0</v>
      </c>
      <c r="O36" s="59">
        <f>Rooms!R55</f>
        <v>0</v>
      </c>
      <c r="P36" s="59">
        <f>Rooms!S55</f>
        <v>0</v>
      </c>
      <c r="Q36" s="59">
        <f>Rooms!T55</f>
        <v>0</v>
      </c>
      <c r="R36" s="59">
        <f>Rooms!U55</f>
        <v>0</v>
      </c>
      <c r="S36" s="59">
        <f>Rooms!V55</f>
        <v>0</v>
      </c>
      <c r="T36" s="20">
        <f t="shared" si="0"/>
        <v>0</v>
      </c>
    </row>
    <row r="37" spans="1:20" x14ac:dyDescent="0.2">
      <c r="A37" s="63"/>
      <c r="B37" s="63"/>
      <c r="C37" s="63" t="s">
        <v>69</v>
      </c>
      <c r="D37" s="63"/>
      <c r="E37" s="63"/>
      <c r="F37" s="63"/>
      <c r="G37" s="63"/>
      <c r="H37" s="59">
        <f>Rooms!K65</f>
        <v>0</v>
      </c>
      <c r="I37" s="59">
        <f>Rooms!L65</f>
        <v>0</v>
      </c>
      <c r="J37" s="59">
        <f>Rooms!M65</f>
        <v>0</v>
      </c>
      <c r="K37" s="59">
        <f>Rooms!N65</f>
        <v>0</v>
      </c>
      <c r="L37" s="59">
        <f>Rooms!O65</f>
        <v>0</v>
      </c>
      <c r="M37" s="59">
        <f>Rooms!P65</f>
        <v>0</v>
      </c>
      <c r="N37" s="59">
        <f>Rooms!Q65</f>
        <v>0</v>
      </c>
      <c r="O37" s="59">
        <f>Rooms!R65</f>
        <v>0</v>
      </c>
      <c r="P37" s="59">
        <f>Rooms!S65</f>
        <v>0</v>
      </c>
      <c r="Q37" s="59">
        <f>Rooms!T65</f>
        <v>0</v>
      </c>
      <c r="R37" s="59">
        <f>Rooms!U65</f>
        <v>0</v>
      </c>
      <c r="S37" s="59">
        <f>Rooms!V65</f>
        <v>0</v>
      </c>
      <c r="T37" s="20">
        <f t="shared" si="0"/>
        <v>0</v>
      </c>
    </row>
    <row r="38" spans="1:20" x14ac:dyDescent="0.2">
      <c r="A38" s="63"/>
      <c r="B38" s="62" t="s">
        <v>206</v>
      </c>
      <c r="C38" s="62"/>
      <c r="D38" s="62"/>
      <c r="E38" s="62"/>
      <c r="F38" s="62"/>
      <c r="G38" s="62"/>
      <c r="H38" s="20">
        <f>SUM(H31:H37)</f>
        <v>6510</v>
      </c>
      <c r="I38" s="20">
        <f t="shared" ref="I38:S38" si="5">SUM(I31:I37)</f>
        <v>6597.5</v>
      </c>
      <c r="J38" s="20">
        <f t="shared" si="5"/>
        <v>7052.5</v>
      </c>
      <c r="K38" s="20">
        <f t="shared" si="5"/>
        <v>6825</v>
      </c>
      <c r="L38" s="20">
        <f t="shared" si="5"/>
        <v>7052.5</v>
      </c>
      <c r="M38" s="20">
        <f t="shared" si="5"/>
        <v>6825</v>
      </c>
      <c r="N38" s="20">
        <f t="shared" si="5"/>
        <v>7052.5</v>
      </c>
      <c r="O38" s="20">
        <f t="shared" si="5"/>
        <v>7052.5</v>
      </c>
      <c r="P38" s="20">
        <f t="shared" si="5"/>
        <v>6825</v>
      </c>
      <c r="Q38" s="20">
        <f t="shared" si="5"/>
        <v>7052.5</v>
      </c>
      <c r="R38" s="20">
        <f t="shared" si="5"/>
        <v>6825</v>
      </c>
      <c r="S38" s="20">
        <f t="shared" si="5"/>
        <v>7052.5</v>
      </c>
      <c r="T38" s="20">
        <f t="shared" si="0"/>
        <v>82722.5</v>
      </c>
    </row>
    <row r="39" spans="1:20" x14ac:dyDescent="0.2">
      <c r="A39" s="63"/>
      <c r="B39" s="62" t="s">
        <v>208</v>
      </c>
      <c r="C39" s="62"/>
      <c r="D39" s="62"/>
      <c r="E39" s="62"/>
      <c r="F39" s="62"/>
      <c r="G39" s="62"/>
      <c r="H39" s="60">
        <f>H38+H29+H13</f>
        <v>29767</v>
      </c>
      <c r="I39" s="60">
        <f t="shared" ref="I39:S39" si="6">I38+I29+I13</f>
        <v>29793.1</v>
      </c>
      <c r="J39" s="60">
        <f t="shared" si="6"/>
        <v>31840.9</v>
      </c>
      <c r="K39" s="60">
        <f t="shared" si="6"/>
        <v>30817</v>
      </c>
      <c r="L39" s="60">
        <f t="shared" si="6"/>
        <v>31840.9</v>
      </c>
      <c r="M39" s="60">
        <f t="shared" si="6"/>
        <v>30817</v>
      </c>
      <c r="N39" s="60">
        <f t="shared" si="6"/>
        <v>31840.9</v>
      </c>
      <c r="O39" s="60">
        <f t="shared" si="6"/>
        <v>31840.9</v>
      </c>
      <c r="P39" s="60">
        <f t="shared" si="6"/>
        <v>30817</v>
      </c>
      <c r="Q39" s="60">
        <f t="shared" si="6"/>
        <v>31840.9</v>
      </c>
      <c r="R39" s="60">
        <f t="shared" si="6"/>
        <v>30817</v>
      </c>
      <c r="S39" s="60">
        <f t="shared" si="6"/>
        <v>31840.9</v>
      </c>
      <c r="T39" s="20">
        <f t="shared" si="0"/>
        <v>373873.5</v>
      </c>
    </row>
    <row r="40" spans="1:20" x14ac:dyDescent="0.2">
      <c r="A40" s="63"/>
      <c r="B40" s="62" t="s">
        <v>210</v>
      </c>
      <c r="C40" s="62"/>
      <c r="D40" s="62"/>
      <c r="E40" s="62"/>
      <c r="F40" s="62"/>
      <c r="G40" s="62"/>
      <c r="H40" s="61">
        <f>H8-H39</f>
        <v>123683</v>
      </c>
      <c r="I40" s="61">
        <f t="shared" ref="I40:S40" si="7">I8-I39</f>
        <v>136086.9</v>
      </c>
      <c r="J40" s="61">
        <f t="shared" si="7"/>
        <v>145479.1</v>
      </c>
      <c r="K40" s="61">
        <f t="shared" si="7"/>
        <v>140783</v>
      </c>
      <c r="L40" s="61">
        <f t="shared" si="7"/>
        <v>145479.1</v>
      </c>
      <c r="M40" s="61">
        <f t="shared" si="7"/>
        <v>140783</v>
      </c>
      <c r="N40" s="61">
        <f t="shared" si="7"/>
        <v>145479.1</v>
      </c>
      <c r="O40" s="61">
        <f t="shared" si="7"/>
        <v>145479.1</v>
      </c>
      <c r="P40" s="61">
        <f t="shared" si="7"/>
        <v>140783</v>
      </c>
      <c r="Q40" s="61">
        <f t="shared" si="7"/>
        <v>145479.1</v>
      </c>
      <c r="R40" s="61">
        <f t="shared" si="7"/>
        <v>140783</v>
      </c>
      <c r="S40" s="61">
        <f t="shared" si="7"/>
        <v>145479.1</v>
      </c>
      <c r="T40" s="20">
        <f t="shared" si="0"/>
        <v>1695776.5000000002</v>
      </c>
    </row>
    <row r="41" spans="1:20" x14ac:dyDescent="0.2">
      <c r="A41" s="63"/>
      <c r="B41" s="63"/>
      <c r="C41" s="63"/>
      <c r="D41" s="63"/>
      <c r="E41" s="63"/>
      <c r="F41" s="63"/>
      <c r="G41" s="63"/>
      <c r="T41" s="20"/>
    </row>
    <row r="42" spans="1:20" x14ac:dyDescent="0.2">
      <c r="A42" s="62" t="s">
        <v>212</v>
      </c>
      <c r="B42" s="62"/>
      <c r="C42" s="62"/>
      <c r="D42" s="62"/>
      <c r="E42" s="62"/>
      <c r="F42" s="62"/>
      <c r="G42" s="62"/>
      <c r="T42" s="20">
        <f t="shared" si="0"/>
        <v>0</v>
      </c>
    </row>
    <row r="43" spans="1:20" x14ac:dyDescent="0.2">
      <c r="A43" s="63"/>
      <c r="B43" s="62" t="s">
        <v>14</v>
      </c>
      <c r="C43" s="62"/>
      <c r="D43" s="62"/>
      <c r="E43" s="62"/>
      <c r="F43" s="62"/>
      <c r="G43" s="62"/>
      <c r="T43" s="20">
        <f t="shared" si="0"/>
        <v>0</v>
      </c>
    </row>
    <row r="44" spans="1:20" x14ac:dyDescent="0.2">
      <c r="A44" s="63"/>
      <c r="B44" s="62"/>
      <c r="C44" s="63" t="s">
        <v>214</v>
      </c>
      <c r="D44" s="63"/>
      <c r="E44" s="63"/>
      <c r="F44" s="63"/>
      <c r="G44" s="63"/>
      <c r="T44" s="20">
        <f t="shared" si="0"/>
        <v>0</v>
      </c>
    </row>
    <row r="45" spans="1:20" x14ac:dyDescent="0.2">
      <c r="A45" s="63"/>
      <c r="B45" s="63"/>
      <c r="C45" s="63" t="s">
        <v>216</v>
      </c>
      <c r="D45" s="63"/>
      <c r="E45" s="63"/>
      <c r="F45" s="63"/>
      <c r="G45" s="63"/>
      <c r="T45" s="20">
        <f t="shared" si="0"/>
        <v>0</v>
      </c>
    </row>
    <row r="46" spans="1:20" x14ac:dyDescent="0.2">
      <c r="A46" s="63"/>
      <c r="B46" s="63"/>
      <c r="C46" s="63"/>
      <c r="D46" s="63" t="s">
        <v>218</v>
      </c>
      <c r="E46" s="63"/>
      <c r="F46" s="63"/>
      <c r="G46" s="63"/>
      <c r="T46" s="20">
        <f t="shared" si="0"/>
        <v>0</v>
      </c>
    </row>
    <row r="47" spans="1:20" x14ac:dyDescent="0.2">
      <c r="A47" s="63"/>
      <c r="B47" s="63"/>
      <c r="C47" s="63"/>
      <c r="D47" s="63" t="s">
        <v>220</v>
      </c>
      <c r="E47" s="63"/>
      <c r="F47" s="63"/>
      <c r="G47" s="63"/>
      <c r="T47" s="20">
        <f t="shared" si="0"/>
        <v>0</v>
      </c>
    </row>
    <row r="48" spans="1:20" x14ac:dyDescent="0.2">
      <c r="A48" s="63"/>
      <c r="B48" s="63"/>
      <c r="C48" s="63"/>
      <c r="D48" s="63" t="s">
        <v>222</v>
      </c>
      <c r="E48" s="63"/>
      <c r="F48" s="63"/>
      <c r="G48" s="63"/>
      <c r="T48" s="20">
        <f t="shared" si="0"/>
        <v>0</v>
      </c>
    </row>
    <row r="49" spans="1:20" x14ac:dyDescent="0.2">
      <c r="A49" s="63"/>
      <c r="B49" s="63"/>
      <c r="C49" s="63"/>
      <c r="D49" s="63" t="s">
        <v>224</v>
      </c>
      <c r="E49" s="63"/>
      <c r="F49" s="63"/>
      <c r="G49" s="63"/>
      <c r="T49" s="20">
        <f t="shared" si="0"/>
        <v>0</v>
      </c>
    </row>
    <row r="50" spans="1:20" x14ac:dyDescent="0.2">
      <c r="A50" s="63"/>
      <c r="B50" s="63"/>
      <c r="C50" s="63" t="s">
        <v>226</v>
      </c>
      <c r="D50" s="63"/>
      <c r="E50" s="63"/>
      <c r="F50" s="63"/>
      <c r="G50" s="63"/>
      <c r="T50" s="20">
        <f t="shared" si="0"/>
        <v>0</v>
      </c>
    </row>
    <row r="51" spans="1:20" x14ac:dyDescent="0.2">
      <c r="A51" s="63"/>
      <c r="B51" s="62" t="s">
        <v>228</v>
      </c>
      <c r="C51" s="62"/>
      <c r="D51" s="62"/>
      <c r="E51" s="62"/>
      <c r="F51" s="62"/>
      <c r="G51" s="62"/>
      <c r="H51" s="59">
        <f>Other!I3+Parking!I3</f>
        <v>0</v>
      </c>
      <c r="I51" s="59">
        <f>Other!J3+Parking!J3</f>
        <v>0</v>
      </c>
      <c r="J51" s="59">
        <f>Other!K3+Parking!K3</f>
        <v>0</v>
      </c>
      <c r="K51" s="59">
        <f>Other!L3+Parking!L3</f>
        <v>0</v>
      </c>
      <c r="L51" s="59">
        <f>Other!M3+Parking!M3</f>
        <v>0</v>
      </c>
      <c r="M51" s="59">
        <f>Other!N3+Parking!N3</f>
        <v>0</v>
      </c>
      <c r="N51" s="59">
        <f>Other!O3+Parking!O3</f>
        <v>0</v>
      </c>
      <c r="O51" s="59">
        <f>Other!P3+Parking!P3</f>
        <v>0</v>
      </c>
      <c r="P51" s="59">
        <f>Other!Q3+Parking!Q3</f>
        <v>0</v>
      </c>
      <c r="Q51" s="59">
        <f>Other!R3+Parking!R3</f>
        <v>0</v>
      </c>
      <c r="R51" s="59">
        <f>Other!S3+Parking!S3</f>
        <v>0</v>
      </c>
      <c r="S51" s="59">
        <f>Other!T3+Parking!T3</f>
        <v>0</v>
      </c>
      <c r="T51" s="20">
        <f t="shared" si="0"/>
        <v>0</v>
      </c>
    </row>
    <row r="52" spans="1:20" x14ac:dyDescent="0.2">
      <c r="A52" s="63"/>
      <c r="B52" s="62" t="s">
        <v>167</v>
      </c>
      <c r="C52" s="62"/>
      <c r="D52" s="62"/>
      <c r="E52" s="62"/>
      <c r="F52" s="62"/>
      <c r="G52" s="62"/>
      <c r="T52" s="20">
        <f t="shared" si="0"/>
        <v>0</v>
      </c>
    </row>
    <row r="53" spans="1:20" x14ac:dyDescent="0.2">
      <c r="A53" s="63"/>
      <c r="B53" s="62"/>
      <c r="C53" s="63" t="s">
        <v>230</v>
      </c>
      <c r="D53" s="63"/>
      <c r="E53" s="63"/>
      <c r="F53" s="63"/>
      <c r="G53" s="63"/>
      <c r="H53" s="59">
        <f>Parking!I10</f>
        <v>0</v>
      </c>
      <c r="T53" s="20">
        <f t="shared" si="0"/>
        <v>0</v>
      </c>
    </row>
    <row r="54" spans="1:20" x14ac:dyDescent="0.2">
      <c r="A54" s="63"/>
      <c r="B54" s="63"/>
      <c r="C54" s="63" t="s">
        <v>232</v>
      </c>
      <c r="D54" s="63"/>
      <c r="E54" s="63"/>
      <c r="F54" s="63"/>
      <c r="G54" s="63"/>
      <c r="T54" s="20">
        <f t="shared" si="0"/>
        <v>0</v>
      </c>
    </row>
    <row r="55" spans="1:20" x14ac:dyDescent="0.2">
      <c r="A55" s="63"/>
      <c r="B55" s="63"/>
      <c r="C55" s="63" t="s">
        <v>234</v>
      </c>
      <c r="D55" s="63"/>
      <c r="E55" s="63"/>
      <c r="F55" s="63"/>
      <c r="G55" s="63"/>
      <c r="T55" s="20">
        <f t="shared" si="0"/>
        <v>0</v>
      </c>
    </row>
    <row r="56" spans="1:20" x14ac:dyDescent="0.2">
      <c r="A56" s="63"/>
      <c r="B56" s="62" t="s">
        <v>236</v>
      </c>
      <c r="C56" s="62"/>
      <c r="D56" s="62"/>
      <c r="E56" s="62"/>
      <c r="F56" s="62"/>
      <c r="G56" s="62"/>
      <c r="T56" s="20">
        <f t="shared" si="0"/>
        <v>0</v>
      </c>
    </row>
    <row r="57" spans="1:20" x14ac:dyDescent="0.2">
      <c r="A57" s="63"/>
      <c r="B57" s="62" t="s">
        <v>174</v>
      </c>
      <c r="C57" s="62"/>
      <c r="D57" s="62"/>
      <c r="E57" s="62"/>
      <c r="F57" s="62"/>
      <c r="G57" s="62"/>
      <c r="T57" s="20">
        <f t="shared" si="0"/>
        <v>0</v>
      </c>
    </row>
    <row r="58" spans="1:20" x14ac:dyDescent="0.2">
      <c r="A58" s="63"/>
      <c r="B58" s="63"/>
      <c r="C58" s="63" t="s">
        <v>175</v>
      </c>
      <c r="D58" s="63"/>
      <c r="E58" s="63"/>
      <c r="F58" s="63"/>
      <c r="G58" s="63"/>
      <c r="T58" s="20">
        <f t="shared" si="0"/>
        <v>0</v>
      </c>
    </row>
    <row r="59" spans="1:20" x14ac:dyDescent="0.2">
      <c r="A59" s="63"/>
      <c r="B59" s="63"/>
      <c r="C59" s="63" t="s">
        <v>177</v>
      </c>
      <c r="D59" s="63"/>
      <c r="E59" s="63"/>
      <c r="F59" s="63"/>
      <c r="G59" s="63"/>
      <c r="T59" s="20">
        <f t="shared" si="0"/>
        <v>0</v>
      </c>
    </row>
    <row r="60" spans="1:20" x14ac:dyDescent="0.2">
      <c r="A60" s="63"/>
      <c r="B60" s="63"/>
      <c r="C60" s="62" t="s">
        <v>182</v>
      </c>
      <c r="D60" s="62"/>
      <c r="E60" s="62"/>
      <c r="F60" s="62"/>
      <c r="G60" s="62"/>
      <c r="T60" s="20">
        <f t="shared" si="0"/>
        <v>0</v>
      </c>
    </row>
    <row r="61" spans="1:20" x14ac:dyDescent="0.2">
      <c r="A61" s="63"/>
      <c r="B61" s="63"/>
      <c r="C61" s="63" t="s">
        <v>43</v>
      </c>
      <c r="D61" s="63"/>
      <c r="E61" s="63"/>
      <c r="F61" s="63"/>
      <c r="G61" s="63"/>
      <c r="T61" s="20">
        <f t="shared" si="0"/>
        <v>0</v>
      </c>
    </row>
    <row r="62" spans="1:20" x14ac:dyDescent="0.2">
      <c r="A62" s="63"/>
      <c r="B62" s="63"/>
      <c r="C62" s="63" t="s">
        <v>185</v>
      </c>
      <c r="D62" s="63"/>
      <c r="E62" s="63"/>
      <c r="F62" s="63"/>
      <c r="G62" s="63"/>
      <c r="T62" s="20">
        <f t="shared" si="0"/>
        <v>0</v>
      </c>
    </row>
    <row r="63" spans="1:20" x14ac:dyDescent="0.2">
      <c r="A63" s="63"/>
      <c r="B63" s="63"/>
      <c r="C63" s="63" t="s">
        <v>41</v>
      </c>
      <c r="D63" s="63"/>
      <c r="E63" s="63"/>
      <c r="F63" s="63"/>
      <c r="G63" s="63"/>
      <c r="T63" s="20">
        <f t="shared" ref="T63:T126" si="8">SUM(H63:S63)</f>
        <v>0</v>
      </c>
    </row>
    <row r="64" spans="1:20" x14ac:dyDescent="0.2">
      <c r="A64" s="63"/>
      <c r="B64" s="63"/>
      <c r="C64" s="62" t="s">
        <v>188</v>
      </c>
      <c r="D64" s="62"/>
      <c r="E64" s="62"/>
      <c r="F64" s="62"/>
      <c r="G64" s="62"/>
      <c r="T64" s="20">
        <f t="shared" si="8"/>
        <v>0</v>
      </c>
    </row>
    <row r="65" spans="1:20" x14ac:dyDescent="0.2">
      <c r="A65" s="63"/>
      <c r="B65" s="63"/>
      <c r="C65" s="63" t="s">
        <v>38</v>
      </c>
      <c r="D65" s="63"/>
      <c r="E65" s="63"/>
      <c r="F65" s="63"/>
      <c r="G65" s="63"/>
      <c r="T65" s="20">
        <f t="shared" si="8"/>
        <v>0</v>
      </c>
    </row>
    <row r="66" spans="1:20" x14ac:dyDescent="0.2">
      <c r="A66" s="63"/>
      <c r="B66" s="63"/>
      <c r="C66" s="63" t="s">
        <v>39</v>
      </c>
      <c r="D66" s="63"/>
      <c r="E66" s="63"/>
      <c r="F66" s="63"/>
      <c r="G66" s="63"/>
      <c r="T66" s="20">
        <f t="shared" si="8"/>
        <v>0</v>
      </c>
    </row>
    <row r="67" spans="1:20" x14ac:dyDescent="0.2">
      <c r="A67" s="63"/>
      <c r="B67" s="63"/>
      <c r="C67" s="63" t="s">
        <v>36</v>
      </c>
      <c r="D67" s="63"/>
      <c r="E67" s="63"/>
      <c r="F67" s="63"/>
      <c r="G67" s="63"/>
      <c r="T67" s="20">
        <f t="shared" si="8"/>
        <v>0</v>
      </c>
    </row>
    <row r="68" spans="1:20" x14ac:dyDescent="0.2">
      <c r="A68" s="63"/>
      <c r="B68" s="63"/>
      <c r="C68" s="62" t="s">
        <v>193</v>
      </c>
      <c r="D68" s="62"/>
      <c r="E68" s="62"/>
      <c r="F68" s="62"/>
      <c r="G68" s="62"/>
      <c r="T68" s="20">
        <f t="shared" si="8"/>
        <v>0</v>
      </c>
    </row>
    <row r="69" spans="1:20" x14ac:dyDescent="0.2">
      <c r="A69" s="63"/>
      <c r="B69" s="62" t="s">
        <v>240</v>
      </c>
      <c r="C69" s="62"/>
      <c r="D69" s="62"/>
      <c r="E69" s="62"/>
      <c r="F69" s="62"/>
      <c r="G69" s="62"/>
      <c r="T69" s="20">
        <f t="shared" si="8"/>
        <v>0</v>
      </c>
    </row>
    <row r="70" spans="1:20" x14ac:dyDescent="0.2">
      <c r="A70" s="63"/>
      <c r="B70" s="62" t="s">
        <v>44</v>
      </c>
      <c r="C70" s="62"/>
      <c r="D70" s="62"/>
      <c r="E70" s="62"/>
      <c r="F70" s="62"/>
      <c r="G70" s="62"/>
      <c r="T70" s="20">
        <f t="shared" si="8"/>
        <v>0</v>
      </c>
    </row>
    <row r="71" spans="1:20" x14ac:dyDescent="0.2">
      <c r="A71" s="63"/>
      <c r="B71" s="62"/>
      <c r="C71" s="63" t="s">
        <v>45</v>
      </c>
      <c r="D71" s="63"/>
      <c r="E71" s="63"/>
      <c r="F71" s="63"/>
      <c r="G71" s="63"/>
      <c r="T71" s="20">
        <f t="shared" si="8"/>
        <v>0</v>
      </c>
    </row>
    <row r="72" spans="1:20" x14ac:dyDescent="0.2">
      <c r="A72" s="63"/>
      <c r="B72" s="62"/>
      <c r="C72" s="63" t="s">
        <v>51</v>
      </c>
      <c r="D72" s="63"/>
      <c r="E72" s="63"/>
      <c r="F72" s="63"/>
      <c r="G72" s="63"/>
      <c r="T72" s="20">
        <f t="shared" si="8"/>
        <v>0</v>
      </c>
    </row>
    <row r="73" spans="1:20" x14ac:dyDescent="0.2">
      <c r="A73" s="63"/>
      <c r="B73" s="62"/>
      <c r="C73" s="63" t="s">
        <v>69</v>
      </c>
      <c r="D73" s="63"/>
      <c r="E73" s="63"/>
      <c r="F73" s="63"/>
      <c r="G73" s="63"/>
      <c r="T73" s="20">
        <f t="shared" si="8"/>
        <v>0</v>
      </c>
    </row>
    <row r="74" spans="1:20" x14ac:dyDescent="0.2">
      <c r="A74" s="63"/>
      <c r="B74" s="63"/>
      <c r="C74" s="63" t="s">
        <v>59</v>
      </c>
      <c r="D74" s="63"/>
      <c r="E74" s="63"/>
      <c r="F74" s="63"/>
      <c r="G74" s="63"/>
      <c r="T74" s="20">
        <f t="shared" si="8"/>
        <v>0</v>
      </c>
    </row>
    <row r="75" spans="1:20" x14ac:dyDescent="0.2">
      <c r="A75" s="63"/>
      <c r="B75" s="62" t="s">
        <v>245</v>
      </c>
      <c r="C75" s="62"/>
      <c r="D75" s="62"/>
      <c r="E75" s="62"/>
      <c r="F75" s="62"/>
      <c r="G75" s="62"/>
      <c r="T75" s="20">
        <f t="shared" si="8"/>
        <v>0</v>
      </c>
    </row>
    <row r="76" spans="1:20" x14ac:dyDescent="0.2">
      <c r="A76" s="63"/>
      <c r="B76" s="62" t="s">
        <v>208</v>
      </c>
      <c r="C76" s="62"/>
      <c r="D76" s="62"/>
      <c r="E76" s="62"/>
      <c r="F76" s="62"/>
      <c r="G76" s="62"/>
      <c r="T76" s="20">
        <f t="shared" si="8"/>
        <v>0</v>
      </c>
    </row>
    <row r="77" spans="1:20" x14ac:dyDescent="0.2">
      <c r="A77" s="63"/>
      <c r="B77" s="62" t="s">
        <v>248</v>
      </c>
      <c r="C77" s="62"/>
      <c r="D77" s="62"/>
      <c r="E77" s="62"/>
      <c r="F77" s="62"/>
      <c r="G77" s="62"/>
      <c r="T77" s="20">
        <f t="shared" si="8"/>
        <v>0</v>
      </c>
    </row>
    <row r="78" spans="1:20" x14ac:dyDescent="0.2">
      <c r="A78" s="63"/>
      <c r="B78" s="63"/>
      <c r="C78" s="63"/>
      <c r="D78" s="63"/>
      <c r="E78" s="63"/>
      <c r="F78" s="63"/>
      <c r="G78" s="63"/>
      <c r="T78" s="20">
        <f t="shared" si="8"/>
        <v>0</v>
      </c>
    </row>
    <row r="79" spans="1:20" x14ac:dyDescent="0.2">
      <c r="A79" s="62" t="s">
        <v>250</v>
      </c>
      <c r="B79" s="62"/>
      <c r="C79" s="62"/>
      <c r="D79" s="62"/>
      <c r="E79" s="62"/>
      <c r="F79" s="62"/>
      <c r="G79" s="62"/>
      <c r="T79" s="20">
        <f t="shared" si="8"/>
        <v>0</v>
      </c>
    </row>
    <row r="80" spans="1:20" x14ac:dyDescent="0.2">
      <c r="A80" s="62" t="s">
        <v>252</v>
      </c>
      <c r="B80" s="62"/>
      <c r="C80" s="62"/>
      <c r="D80" s="62"/>
      <c r="E80" s="62"/>
      <c r="F80" s="62"/>
      <c r="G80" s="62"/>
      <c r="T80" s="20">
        <f t="shared" si="8"/>
        <v>0</v>
      </c>
    </row>
    <row r="81" spans="1:20" x14ac:dyDescent="0.2">
      <c r="A81" s="63"/>
      <c r="B81" s="63"/>
      <c r="C81" s="63"/>
      <c r="D81" s="63"/>
      <c r="E81" s="63"/>
      <c r="F81" s="63"/>
      <c r="G81" s="63"/>
      <c r="T81" s="20">
        <f t="shared" si="8"/>
        <v>0</v>
      </c>
    </row>
    <row r="82" spans="1:20" x14ac:dyDescent="0.2">
      <c r="A82" s="62" t="s">
        <v>254</v>
      </c>
      <c r="B82" s="62"/>
      <c r="C82" s="62"/>
      <c r="D82" s="62"/>
      <c r="E82" s="62"/>
      <c r="F82" s="62"/>
      <c r="G82" s="62"/>
      <c r="T82" s="20">
        <f t="shared" si="8"/>
        <v>0</v>
      </c>
    </row>
    <row r="83" spans="1:20" x14ac:dyDescent="0.2">
      <c r="A83" s="63"/>
      <c r="B83" s="62" t="s">
        <v>174</v>
      </c>
      <c r="C83" s="62"/>
      <c r="D83" s="62"/>
      <c r="E83" s="62"/>
      <c r="F83" s="62"/>
      <c r="G83" s="62"/>
      <c r="T83" s="20">
        <f t="shared" si="8"/>
        <v>0</v>
      </c>
    </row>
    <row r="84" spans="1:20" x14ac:dyDescent="0.2">
      <c r="A84" s="63"/>
      <c r="B84" s="63"/>
      <c r="C84" s="63" t="s">
        <v>175</v>
      </c>
      <c r="D84" s="63"/>
      <c r="E84" s="63"/>
      <c r="F84" s="63"/>
      <c r="G84" s="63"/>
      <c r="H84" s="59">
        <f>'Admin &amp; General'!K19</f>
        <v>0</v>
      </c>
      <c r="T84" s="20">
        <f t="shared" si="8"/>
        <v>0</v>
      </c>
    </row>
    <row r="85" spans="1:20" x14ac:dyDescent="0.2">
      <c r="A85" s="63"/>
      <c r="B85" s="63"/>
      <c r="C85" s="63" t="s">
        <v>256</v>
      </c>
      <c r="D85" s="63"/>
      <c r="E85" s="63"/>
      <c r="F85" s="63"/>
      <c r="G85" s="63"/>
      <c r="H85" s="59">
        <f>'Admin &amp; General'!K20</f>
        <v>0</v>
      </c>
      <c r="T85" s="20">
        <f t="shared" si="8"/>
        <v>0</v>
      </c>
    </row>
    <row r="86" spans="1:20" x14ac:dyDescent="0.2">
      <c r="A86" s="63"/>
      <c r="B86" s="63"/>
      <c r="C86" s="63"/>
      <c r="D86" s="63" t="s">
        <v>258</v>
      </c>
      <c r="E86" s="63"/>
      <c r="F86" s="63"/>
      <c r="G86" s="63"/>
      <c r="T86" s="20">
        <f t="shared" si="8"/>
        <v>0</v>
      </c>
    </row>
    <row r="87" spans="1:20" x14ac:dyDescent="0.2">
      <c r="A87" s="63"/>
      <c r="B87" s="63"/>
      <c r="C87" s="63"/>
      <c r="D87" s="63" t="s">
        <v>260</v>
      </c>
      <c r="E87" s="63"/>
      <c r="F87" s="63"/>
      <c r="G87" s="63"/>
      <c r="T87" s="20">
        <f t="shared" si="8"/>
        <v>0</v>
      </c>
    </row>
    <row r="88" spans="1:20" x14ac:dyDescent="0.2">
      <c r="A88" s="63"/>
      <c r="B88" s="63"/>
      <c r="C88" s="63"/>
      <c r="D88" s="63" t="s">
        <v>262</v>
      </c>
      <c r="E88" s="63"/>
      <c r="F88" s="63"/>
      <c r="G88" s="63"/>
      <c r="T88" s="20">
        <f t="shared" si="8"/>
        <v>0</v>
      </c>
    </row>
    <row r="89" spans="1:20" x14ac:dyDescent="0.2">
      <c r="A89" s="63"/>
      <c r="B89" s="63"/>
      <c r="C89" s="62" t="s">
        <v>182</v>
      </c>
      <c r="D89" s="62"/>
      <c r="E89" s="62"/>
      <c r="F89" s="62"/>
      <c r="G89" s="62"/>
      <c r="H89" s="20">
        <f>SUM(H84:H88)</f>
        <v>0</v>
      </c>
      <c r="I89" s="20">
        <f t="shared" ref="I89:S89" si="9">SUM(I84:I88)</f>
        <v>0</v>
      </c>
      <c r="J89" s="20">
        <f t="shared" si="9"/>
        <v>0</v>
      </c>
      <c r="K89" s="20">
        <f t="shared" si="9"/>
        <v>0</v>
      </c>
      <c r="L89" s="20">
        <f t="shared" si="9"/>
        <v>0</v>
      </c>
      <c r="M89" s="20">
        <f t="shared" si="9"/>
        <v>0</v>
      </c>
      <c r="N89" s="20">
        <f t="shared" si="9"/>
        <v>0</v>
      </c>
      <c r="O89" s="20">
        <f t="shared" si="9"/>
        <v>0</v>
      </c>
      <c r="P89" s="20">
        <f t="shared" si="9"/>
        <v>0</v>
      </c>
      <c r="Q89" s="20">
        <f t="shared" si="9"/>
        <v>0</v>
      </c>
      <c r="R89" s="20">
        <f t="shared" si="9"/>
        <v>0</v>
      </c>
      <c r="S89" s="20">
        <f t="shared" si="9"/>
        <v>0</v>
      </c>
      <c r="T89" s="20">
        <f t="shared" si="8"/>
        <v>0</v>
      </c>
    </row>
    <row r="90" spans="1:20" x14ac:dyDescent="0.2">
      <c r="A90" s="63"/>
      <c r="B90" s="63"/>
      <c r="C90" s="63" t="s">
        <v>43</v>
      </c>
      <c r="D90" s="63"/>
      <c r="E90" s="63"/>
      <c r="F90" s="63"/>
      <c r="G90" s="63"/>
      <c r="T90" s="20">
        <f t="shared" si="8"/>
        <v>0</v>
      </c>
    </row>
    <row r="91" spans="1:20" x14ac:dyDescent="0.2">
      <c r="A91" s="63"/>
      <c r="B91" s="63"/>
      <c r="C91" s="63" t="s">
        <v>185</v>
      </c>
      <c r="D91" s="63"/>
      <c r="E91" s="63"/>
      <c r="F91" s="63"/>
      <c r="G91" s="63"/>
      <c r="T91" s="20">
        <f t="shared" si="8"/>
        <v>0</v>
      </c>
    </row>
    <row r="92" spans="1:20" x14ac:dyDescent="0.2">
      <c r="A92" s="63"/>
      <c r="B92" s="63"/>
      <c r="C92" s="63" t="s">
        <v>41</v>
      </c>
      <c r="D92" s="63"/>
      <c r="E92" s="63"/>
      <c r="F92" s="63"/>
      <c r="G92" s="63"/>
      <c r="T92" s="20">
        <f t="shared" si="8"/>
        <v>0</v>
      </c>
    </row>
    <row r="93" spans="1:20" x14ac:dyDescent="0.2">
      <c r="A93" s="63"/>
      <c r="B93" s="63"/>
      <c r="C93" s="62" t="s">
        <v>188</v>
      </c>
      <c r="D93" s="62"/>
      <c r="E93" s="62"/>
      <c r="F93" s="62"/>
      <c r="G93" s="62"/>
      <c r="H93" s="20">
        <f>'Admin &amp; General'!K29</f>
        <v>0</v>
      </c>
      <c r="I93" s="20">
        <f>'Admin &amp; General'!L29</f>
        <v>0</v>
      </c>
      <c r="J93" s="20">
        <f>'Admin &amp; General'!M29</f>
        <v>0</v>
      </c>
      <c r="K93" s="20">
        <f>'Admin &amp; General'!N29</f>
        <v>0</v>
      </c>
      <c r="L93" s="20">
        <f>'Admin &amp; General'!O29</f>
        <v>0</v>
      </c>
      <c r="M93" s="20">
        <f>'Admin &amp; General'!P29</f>
        <v>0</v>
      </c>
      <c r="N93" s="20">
        <f>'Admin &amp; General'!Q29</f>
        <v>0</v>
      </c>
      <c r="O93" s="20">
        <f>'Admin &amp; General'!R29</f>
        <v>0</v>
      </c>
      <c r="P93" s="20">
        <f>'Admin &amp; General'!S29</f>
        <v>0</v>
      </c>
      <c r="Q93" s="20">
        <f>'Admin &amp; General'!T29</f>
        <v>0</v>
      </c>
      <c r="R93" s="20">
        <f>'Admin &amp; General'!U29</f>
        <v>0</v>
      </c>
      <c r="S93" s="20">
        <f>'Admin &amp; General'!V29</f>
        <v>0</v>
      </c>
      <c r="T93" s="20">
        <f t="shared" si="8"/>
        <v>0</v>
      </c>
    </row>
    <row r="94" spans="1:20" x14ac:dyDescent="0.2">
      <c r="A94" s="63"/>
      <c r="B94" s="63"/>
      <c r="C94" s="63" t="s">
        <v>38</v>
      </c>
      <c r="D94" s="63"/>
      <c r="E94" s="63"/>
      <c r="F94" s="63"/>
      <c r="G94" s="63"/>
      <c r="T94" s="20">
        <f t="shared" si="8"/>
        <v>0</v>
      </c>
    </row>
    <row r="95" spans="1:20" x14ac:dyDescent="0.2">
      <c r="A95" s="63"/>
      <c r="B95" s="63"/>
      <c r="C95" s="63" t="s">
        <v>39</v>
      </c>
      <c r="D95" s="63"/>
      <c r="E95" s="63"/>
      <c r="F95" s="63"/>
      <c r="G95" s="63"/>
      <c r="T95" s="20">
        <f t="shared" si="8"/>
        <v>0</v>
      </c>
    </row>
    <row r="96" spans="1:20" x14ac:dyDescent="0.2">
      <c r="A96" s="63"/>
      <c r="B96" s="63"/>
      <c r="C96" s="63" t="s">
        <v>36</v>
      </c>
      <c r="D96" s="63"/>
      <c r="E96" s="63"/>
      <c r="F96" s="63"/>
      <c r="G96" s="63"/>
      <c r="T96" s="20">
        <f t="shared" si="8"/>
        <v>0</v>
      </c>
    </row>
    <row r="97" spans="1:20" x14ac:dyDescent="0.2">
      <c r="A97" s="63"/>
      <c r="B97" s="63"/>
      <c r="C97" s="62" t="s">
        <v>193</v>
      </c>
      <c r="D97" s="62"/>
      <c r="E97" s="62"/>
      <c r="F97" s="62"/>
      <c r="G97" s="62"/>
      <c r="H97" s="20">
        <f>'Admin &amp; General'!K25</f>
        <v>0</v>
      </c>
      <c r="I97" s="20">
        <f>'Admin &amp; General'!L25</f>
        <v>0</v>
      </c>
      <c r="J97" s="20">
        <f>'Admin &amp; General'!M25</f>
        <v>0</v>
      </c>
      <c r="K97" s="20">
        <f>'Admin &amp; General'!N25</f>
        <v>0</v>
      </c>
      <c r="L97" s="20">
        <f>'Admin &amp; General'!O25</f>
        <v>0</v>
      </c>
      <c r="M97" s="20">
        <f>'Admin &amp; General'!P25</f>
        <v>0</v>
      </c>
      <c r="N97" s="20">
        <f>'Admin &amp; General'!Q25</f>
        <v>0</v>
      </c>
      <c r="O97" s="20">
        <f>'Admin &amp; General'!R25</f>
        <v>0</v>
      </c>
      <c r="P97" s="20">
        <f>'Admin &amp; General'!S25</f>
        <v>0</v>
      </c>
      <c r="Q97" s="20">
        <f>'Admin &amp; General'!T25</f>
        <v>0</v>
      </c>
      <c r="R97" s="20">
        <f>'Admin &amp; General'!U25</f>
        <v>0</v>
      </c>
      <c r="S97" s="20">
        <f>'Admin &amp; General'!V25</f>
        <v>0</v>
      </c>
      <c r="T97" s="20">
        <f t="shared" si="8"/>
        <v>0</v>
      </c>
    </row>
    <row r="98" spans="1:20" x14ac:dyDescent="0.2">
      <c r="A98" s="63"/>
      <c r="B98" s="62" t="s">
        <v>240</v>
      </c>
      <c r="C98" s="62"/>
      <c r="D98" s="62"/>
      <c r="E98" s="62"/>
      <c r="F98" s="62"/>
      <c r="G98" s="62"/>
      <c r="H98" s="60">
        <f>H89+H93+H97</f>
        <v>0</v>
      </c>
      <c r="I98" s="60">
        <f t="shared" ref="I98:S98" si="10">I89+I93+I97</f>
        <v>0</v>
      </c>
      <c r="J98" s="60">
        <f t="shared" si="10"/>
        <v>0</v>
      </c>
      <c r="K98" s="60">
        <f t="shared" si="10"/>
        <v>0</v>
      </c>
      <c r="L98" s="60">
        <f t="shared" si="10"/>
        <v>0</v>
      </c>
      <c r="M98" s="60">
        <f t="shared" si="10"/>
        <v>0</v>
      </c>
      <c r="N98" s="60">
        <f t="shared" si="10"/>
        <v>0</v>
      </c>
      <c r="O98" s="60">
        <f t="shared" si="10"/>
        <v>0</v>
      </c>
      <c r="P98" s="60">
        <f t="shared" si="10"/>
        <v>0</v>
      </c>
      <c r="Q98" s="60">
        <f t="shared" si="10"/>
        <v>0</v>
      </c>
      <c r="R98" s="60">
        <f t="shared" si="10"/>
        <v>0</v>
      </c>
      <c r="S98" s="60">
        <f t="shared" si="10"/>
        <v>0</v>
      </c>
      <c r="T98" s="20">
        <f t="shared" si="8"/>
        <v>0</v>
      </c>
    </row>
    <row r="99" spans="1:20" x14ac:dyDescent="0.2">
      <c r="A99" s="63"/>
      <c r="B99" s="62" t="s">
        <v>44</v>
      </c>
      <c r="C99" s="62"/>
      <c r="D99" s="62"/>
      <c r="E99" s="62"/>
      <c r="F99" s="62"/>
      <c r="G99" s="62"/>
      <c r="T99" s="20">
        <f t="shared" si="8"/>
        <v>0</v>
      </c>
    </row>
    <row r="100" spans="1:20" x14ac:dyDescent="0.2">
      <c r="A100" s="63"/>
      <c r="B100" s="63"/>
      <c r="C100" s="63" t="s">
        <v>260</v>
      </c>
      <c r="D100" s="63"/>
      <c r="E100" s="63"/>
      <c r="F100" s="63"/>
      <c r="G100" s="63"/>
      <c r="H100" s="59">
        <f>'Admin &amp; General'!K37</f>
        <v>0</v>
      </c>
      <c r="I100" s="59">
        <f>'Admin &amp; General'!L37</f>
        <v>0</v>
      </c>
      <c r="J100" s="59">
        <f>'Admin &amp; General'!M37</f>
        <v>0</v>
      </c>
      <c r="K100" s="59">
        <f>'Admin &amp; General'!N37</f>
        <v>0</v>
      </c>
      <c r="L100" s="59">
        <f>'Admin &amp; General'!O37</f>
        <v>0</v>
      </c>
      <c r="M100" s="59">
        <f>'Admin &amp; General'!P37</f>
        <v>0</v>
      </c>
      <c r="N100" s="59">
        <f>'Admin &amp; General'!Q37</f>
        <v>0</v>
      </c>
      <c r="O100" s="59">
        <f>'Admin &amp; General'!R37</f>
        <v>0</v>
      </c>
      <c r="P100" s="59">
        <f>'Admin &amp; General'!S37</f>
        <v>0</v>
      </c>
      <c r="Q100" s="59">
        <f>'Admin &amp; General'!T37</f>
        <v>0</v>
      </c>
      <c r="R100" s="59">
        <f>'Admin &amp; General'!U37</f>
        <v>0</v>
      </c>
      <c r="S100" s="59">
        <f>'Admin &amp; General'!V37</f>
        <v>0</v>
      </c>
      <c r="T100" s="20">
        <f t="shared" si="8"/>
        <v>0</v>
      </c>
    </row>
    <row r="101" spans="1:20" x14ac:dyDescent="0.2">
      <c r="A101" s="63"/>
      <c r="B101" s="63"/>
      <c r="C101" s="63" t="s">
        <v>59</v>
      </c>
      <c r="D101" s="63"/>
      <c r="E101" s="63"/>
      <c r="F101" s="63"/>
      <c r="G101" s="63"/>
      <c r="H101" s="59">
        <f>'Admin &amp; General'!K38</f>
        <v>0</v>
      </c>
      <c r="I101" s="59">
        <f>'Admin &amp; General'!L38</f>
        <v>0</v>
      </c>
      <c r="J101" s="59">
        <f>'Admin &amp; General'!M38</f>
        <v>0</v>
      </c>
      <c r="K101" s="59">
        <f>'Admin &amp; General'!N38</f>
        <v>0</v>
      </c>
      <c r="L101" s="59">
        <f>'Admin &amp; General'!O38</f>
        <v>0</v>
      </c>
      <c r="M101" s="59">
        <f>'Admin &amp; General'!P38</f>
        <v>0</v>
      </c>
      <c r="N101" s="59">
        <f>'Admin &amp; General'!Q38</f>
        <v>0</v>
      </c>
      <c r="O101" s="59">
        <f>'Admin &amp; General'!R38</f>
        <v>0</v>
      </c>
      <c r="P101" s="59">
        <f>'Admin &amp; General'!S38</f>
        <v>0</v>
      </c>
      <c r="Q101" s="59">
        <f>'Admin &amp; General'!T38</f>
        <v>0</v>
      </c>
      <c r="R101" s="59">
        <f>'Admin &amp; General'!U38</f>
        <v>0</v>
      </c>
      <c r="S101" s="59">
        <f>'Admin &amp; General'!V38</f>
        <v>0</v>
      </c>
      <c r="T101" s="20">
        <f t="shared" si="8"/>
        <v>0</v>
      </c>
    </row>
    <row r="102" spans="1:20" x14ac:dyDescent="0.2">
      <c r="A102" s="63"/>
      <c r="B102" s="63"/>
      <c r="C102" s="63" t="s">
        <v>266</v>
      </c>
      <c r="D102" s="63"/>
      <c r="E102" s="63"/>
      <c r="F102" s="63"/>
      <c r="G102" s="63"/>
      <c r="H102" s="59">
        <f>'Admin &amp; General'!K65</f>
        <v>0</v>
      </c>
      <c r="I102" s="59">
        <f>'Admin &amp; General'!L65</f>
        <v>0</v>
      </c>
      <c r="J102" s="59">
        <f>'Admin &amp; General'!M65</f>
        <v>0</v>
      </c>
      <c r="K102" s="59">
        <f>'Admin &amp; General'!N65</f>
        <v>0</v>
      </c>
      <c r="L102" s="59">
        <f>'Admin &amp; General'!O65</f>
        <v>0</v>
      </c>
      <c r="M102" s="59">
        <f>'Admin &amp; General'!P65</f>
        <v>0</v>
      </c>
      <c r="N102" s="59">
        <f>'Admin &amp; General'!Q65</f>
        <v>0</v>
      </c>
      <c r="O102" s="59">
        <f>'Admin &amp; General'!R65</f>
        <v>0</v>
      </c>
      <c r="P102" s="59">
        <f>'Admin &amp; General'!S65</f>
        <v>0</v>
      </c>
      <c r="Q102" s="59">
        <f>'Admin &amp; General'!T65</f>
        <v>0</v>
      </c>
      <c r="R102" s="59">
        <f>'Admin &amp; General'!U65</f>
        <v>0</v>
      </c>
      <c r="S102" s="59">
        <f>'Admin &amp; General'!V65</f>
        <v>0</v>
      </c>
      <c r="T102" s="20">
        <f t="shared" si="8"/>
        <v>0</v>
      </c>
    </row>
    <row r="103" spans="1:20" x14ac:dyDescent="0.2">
      <c r="A103" s="63"/>
      <c r="B103" s="63"/>
      <c r="C103" s="63" t="s">
        <v>69</v>
      </c>
      <c r="D103" s="63"/>
      <c r="E103" s="63"/>
      <c r="F103" s="63"/>
      <c r="G103" s="63"/>
      <c r="H103" s="59">
        <f>'Admin &amp; General'!K48-'Admin &amp; General'!K65</f>
        <v>0</v>
      </c>
      <c r="I103" s="59">
        <f>'Admin &amp; General'!L48-'Admin &amp; General'!L65</f>
        <v>0</v>
      </c>
      <c r="J103" s="59">
        <f>'Admin &amp; General'!M48-'Admin &amp; General'!M65</f>
        <v>0</v>
      </c>
      <c r="K103" s="59">
        <f>'Admin &amp; General'!N48-'Admin &amp; General'!N65</f>
        <v>0</v>
      </c>
      <c r="L103" s="59">
        <f>'Admin &amp; General'!O48-'Admin &amp; General'!O65</f>
        <v>0</v>
      </c>
      <c r="M103" s="59">
        <f>'Admin &amp; General'!P48-'Admin &amp; General'!P65</f>
        <v>0</v>
      </c>
      <c r="N103" s="59">
        <f>'Admin &amp; General'!Q48-'Admin &amp; General'!Q65</f>
        <v>0</v>
      </c>
      <c r="O103" s="59">
        <f>'Admin &amp; General'!R48-'Admin &amp; General'!R65</f>
        <v>0</v>
      </c>
      <c r="P103" s="59">
        <f>'Admin &amp; General'!S48-'Admin &amp; General'!S65</f>
        <v>0</v>
      </c>
      <c r="Q103" s="59">
        <f>'Admin &amp; General'!T48-'Admin &amp; General'!T65</f>
        <v>0</v>
      </c>
      <c r="R103" s="59">
        <f>'Admin &amp; General'!U48-'Admin &amp; General'!U65</f>
        <v>0</v>
      </c>
      <c r="S103" s="59">
        <f>'Admin &amp; General'!V48-'Admin &amp; General'!V65</f>
        <v>0</v>
      </c>
      <c r="T103" s="20">
        <f t="shared" si="8"/>
        <v>0</v>
      </c>
    </row>
    <row r="104" spans="1:20" x14ac:dyDescent="0.2">
      <c r="A104" s="63"/>
      <c r="B104" s="62" t="s">
        <v>206</v>
      </c>
      <c r="C104" s="62"/>
      <c r="D104" s="62"/>
      <c r="E104" s="62"/>
      <c r="F104" s="62"/>
      <c r="G104" s="62"/>
      <c r="H104" s="20">
        <f>SUM(H100:H103)</f>
        <v>0</v>
      </c>
      <c r="I104" s="20">
        <f t="shared" ref="I104:S104" si="11">SUM(I100:I103)</f>
        <v>0</v>
      </c>
      <c r="J104" s="20">
        <f t="shared" si="11"/>
        <v>0</v>
      </c>
      <c r="K104" s="20">
        <f t="shared" si="11"/>
        <v>0</v>
      </c>
      <c r="L104" s="20">
        <f t="shared" si="11"/>
        <v>0</v>
      </c>
      <c r="M104" s="20">
        <f t="shared" si="11"/>
        <v>0</v>
      </c>
      <c r="N104" s="20">
        <f t="shared" si="11"/>
        <v>0</v>
      </c>
      <c r="O104" s="20">
        <f t="shared" si="11"/>
        <v>0</v>
      </c>
      <c r="P104" s="20">
        <f t="shared" si="11"/>
        <v>0</v>
      </c>
      <c r="Q104" s="20">
        <f t="shared" si="11"/>
        <v>0</v>
      </c>
      <c r="R104" s="20">
        <f t="shared" si="11"/>
        <v>0</v>
      </c>
      <c r="S104" s="20">
        <f t="shared" si="11"/>
        <v>0</v>
      </c>
      <c r="T104" s="20">
        <f t="shared" si="8"/>
        <v>0</v>
      </c>
    </row>
    <row r="105" spans="1:20" x14ac:dyDescent="0.2">
      <c r="A105" s="63"/>
      <c r="B105" s="62" t="s">
        <v>270</v>
      </c>
      <c r="C105" s="62"/>
      <c r="D105" s="62"/>
      <c r="E105" s="62"/>
      <c r="F105" s="62"/>
      <c r="G105" s="62"/>
      <c r="H105" s="60">
        <f>H104+H98</f>
        <v>0</v>
      </c>
      <c r="I105" s="60">
        <f t="shared" ref="I105:S105" si="12">I104+I98</f>
        <v>0</v>
      </c>
      <c r="J105" s="60">
        <f t="shared" si="12"/>
        <v>0</v>
      </c>
      <c r="K105" s="60">
        <f t="shared" si="12"/>
        <v>0</v>
      </c>
      <c r="L105" s="60">
        <f t="shared" si="12"/>
        <v>0</v>
      </c>
      <c r="M105" s="60">
        <f t="shared" si="12"/>
        <v>0</v>
      </c>
      <c r="N105" s="60">
        <f t="shared" si="12"/>
        <v>0</v>
      </c>
      <c r="O105" s="60">
        <f t="shared" si="12"/>
        <v>0</v>
      </c>
      <c r="P105" s="60">
        <f t="shared" si="12"/>
        <v>0</v>
      </c>
      <c r="Q105" s="60">
        <f t="shared" si="12"/>
        <v>0</v>
      </c>
      <c r="R105" s="60">
        <f t="shared" si="12"/>
        <v>0</v>
      </c>
      <c r="S105" s="60">
        <f t="shared" si="12"/>
        <v>0</v>
      </c>
      <c r="T105" s="20">
        <f t="shared" si="8"/>
        <v>0</v>
      </c>
    </row>
    <row r="106" spans="1:20" x14ac:dyDescent="0.2">
      <c r="A106" s="63"/>
      <c r="B106" s="63"/>
      <c r="C106" s="63"/>
      <c r="D106" s="63"/>
      <c r="E106" s="63"/>
      <c r="F106" s="63"/>
      <c r="G106" s="63"/>
      <c r="T106" s="20"/>
    </row>
    <row r="107" spans="1:20" x14ac:dyDescent="0.2">
      <c r="A107" s="62" t="s">
        <v>272</v>
      </c>
      <c r="B107" s="62"/>
      <c r="C107" s="62"/>
      <c r="D107" s="62"/>
      <c r="E107" s="62"/>
      <c r="F107" s="62"/>
      <c r="G107" s="62"/>
      <c r="T107" s="20"/>
    </row>
    <row r="108" spans="1:20" x14ac:dyDescent="0.2">
      <c r="A108" s="63"/>
      <c r="B108" s="62" t="s">
        <v>174</v>
      </c>
      <c r="C108" s="62"/>
      <c r="D108" s="62"/>
      <c r="E108" s="62"/>
      <c r="F108" s="62"/>
      <c r="G108" s="62"/>
      <c r="T108" s="20"/>
    </row>
    <row r="109" spans="1:20" x14ac:dyDescent="0.2">
      <c r="A109" s="63"/>
      <c r="B109" s="63"/>
      <c r="C109" s="63" t="s">
        <v>175</v>
      </c>
      <c r="D109" s="63"/>
      <c r="E109" s="63"/>
      <c r="F109" s="63"/>
      <c r="G109" s="63"/>
      <c r="T109" s="20">
        <f t="shared" si="8"/>
        <v>0</v>
      </c>
    </row>
    <row r="110" spans="1:20" x14ac:dyDescent="0.2">
      <c r="A110" s="63"/>
      <c r="B110" s="63"/>
      <c r="C110" s="63" t="s">
        <v>256</v>
      </c>
      <c r="D110" s="63"/>
      <c r="E110" s="63"/>
      <c r="F110" s="63"/>
      <c r="G110" s="63"/>
      <c r="T110" s="20">
        <f t="shared" si="8"/>
        <v>0</v>
      </c>
    </row>
    <row r="111" spans="1:20" x14ac:dyDescent="0.2">
      <c r="A111" s="63"/>
      <c r="B111" s="63"/>
      <c r="C111" s="62" t="s">
        <v>182</v>
      </c>
      <c r="D111" s="62"/>
      <c r="E111" s="62"/>
      <c r="F111" s="62"/>
      <c r="G111" s="62"/>
      <c r="H111" s="20">
        <f>'Sales &amp; Marketing'!K18</f>
        <v>2200</v>
      </c>
      <c r="I111" s="20">
        <f>'Sales &amp; Marketing'!L18</f>
        <v>2200</v>
      </c>
      <c r="J111" s="20">
        <f>'Sales &amp; Marketing'!M18</f>
        <v>2200</v>
      </c>
      <c r="K111" s="20">
        <f>'Sales &amp; Marketing'!N18</f>
        <v>2200</v>
      </c>
      <c r="L111" s="20">
        <f>'Sales &amp; Marketing'!O18</f>
        <v>2200</v>
      </c>
      <c r="M111" s="20">
        <f>'Sales &amp; Marketing'!P18</f>
        <v>2200</v>
      </c>
      <c r="N111" s="20">
        <f>'Sales &amp; Marketing'!Q18</f>
        <v>2200</v>
      </c>
      <c r="O111" s="20">
        <f>'Sales &amp; Marketing'!R18</f>
        <v>2200</v>
      </c>
      <c r="P111" s="20">
        <f>'Sales &amp; Marketing'!S18</f>
        <v>2200</v>
      </c>
      <c r="Q111" s="20">
        <f>'Sales &amp; Marketing'!T18</f>
        <v>2200</v>
      </c>
      <c r="R111" s="20">
        <f>'Sales &amp; Marketing'!U18</f>
        <v>2200</v>
      </c>
      <c r="S111" s="20">
        <f>'Sales &amp; Marketing'!V18</f>
        <v>2200</v>
      </c>
      <c r="T111" s="20">
        <f t="shared" si="8"/>
        <v>26400</v>
      </c>
    </row>
    <row r="112" spans="1:20" x14ac:dyDescent="0.2">
      <c r="A112" s="63"/>
      <c r="B112" s="63"/>
      <c r="C112" s="63" t="s">
        <v>43</v>
      </c>
      <c r="D112" s="63"/>
      <c r="E112" s="63"/>
      <c r="F112" s="63"/>
      <c r="G112" s="63"/>
      <c r="H112" s="59">
        <f>'Sales &amp; Marketing'!K29</f>
        <v>0</v>
      </c>
      <c r="I112" s="59">
        <f>'Sales &amp; Marketing'!L29</f>
        <v>0</v>
      </c>
      <c r="J112" s="59">
        <f>'Sales &amp; Marketing'!M29</f>
        <v>0</v>
      </c>
      <c r="K112" s="59">
        <f>'Sales &amp; Marketing'!N29</f>
        <v>0</v>
      </c>
      <c r="L112" s="59">
        <f>'Sales &amp; Marketing'!O29</f>
        <v>0</v>
      </c>
      <c r="M112" s="59">
        <f>'Sales &amp; Marketing'!P29</f>
        <v>0</v>
      </c>
      <c r="N112" s="59">
        <f>'Sales &amp; Marketing'!Q29</f>
        <v>0</v>
      </c>
      <c r="O112" s="59">
        <f>'Sales &amp; Marketing'!R29</f>
        <v>0</v>
      </c>
      <c r="P112" s="59">
        <f>'Sales &amp; Marketing'!S29</f>
        <v>0</v>
      </c>
      <c r="Q112" s="59">
        <f>'Sales &amp; Marketing'!T29</f>
        <v>0</v>
      </c>
      <c r="R112" s="59">
        <f>'Sales &amp; Marketing'!U29</f>
        <v>0</v>
      </c>
      <c r="S112" s="59">
        <f>'Sales &amp; Marketing'!V29</f>
        <v>0</v>
      </c>
      <c r="T112" s="20">
        <f t="shared" si="8"/>
        <v>0</v>
      </c>
    </row>
    <row r="113" spans="1:20" x14ac:dyDescent="0.2">
      <c r="A113" s="63"/>
      <c r="B113" s="63"/>
      <c r="C113" s="63" t="s">
        <v>185</v>
      </c>
      <c r="D113" s="63"/>
      <c r="E113" s="63"/>
      <c r="F113" s="63"/>
      <c r="G113" s="63"/>
      <c r="H113" s="59">
        <f>'Sales &amp; Marketing'!K27</f>
        <v>0</v>
      </c>
      <c r="I113" s="59">
        <f>'Sales &amp; Marketing'!L27</f>
        <v>0</v>
      </c>
      <c r="J113" s="59">
        <f>'Sales &amp; Marketing'!M27</f>
        <v>0</v>
      </c>
      <c r="K113" s="59">
        <f>'Sales &amp; Marketing'!N27</f>
        <v>0</v>
      </c>
      <c r="L113" s="59">
        <f>'Sales &amp; Marketing'!O27</f>
        <v>0</v>
      </c>
      <c r="M113" s="59">
        <f>'Sales &amp; Marketing'!P27</f>
        <v>0</v>
      </c>
      <c r="N113" s="59">
        <f>'Sales &amp; Marketing'!Q27</f>
        <v>0</v>
      </c>
      <c r="O113" s="59">
        <f>'Sales &amp; Marketing'!R27</f>
        <v>0</v>
      </c>
      <c r="P113" s="59">
        <f>'Sales &amp; Marketing'!S27</f>
        <v>0</v>
      </c>
      <c r="Q113" s="59">
        <f>'Sales &amp; Marketing'!T27</f>
        <v>0</v>
      </c>
      <c r="R113" s="59">
        <f>'Sales &amp; Marketing'!U27</f>
        <v>0</v>
      </c>
      <c r="S113" s="59">
        <f>'Sales &amp; Marketing'!V27</f>
        <v>0</v>
      </c>
      <c r="T113" s="20">
        <f t="shared" si="8"/>
        <v>0</v>
      </c>
    </row>
    <row r="114" spans="1:20" x14ac:dyDescent="0.2">
      <c r="A114" s="63"/>
      <c r="B114" s="63"/>
      <c r="C114" s="63" t="s">
        <v>41</v>
      </c>
      <c r="D114" s="63"/>
      <c r="E114" s="63"/>
      <c r="F114" s="63"/>
      <c r="G114" s="63"/>
      <c r="H114" s="59">
        <f>'Sales &amp; Marketing'!K26</f>
        <v>0</v>
      </c>
      <c r="I114" s="59">
        <f>'Sales &amp; Marketing'!L26</f>
        <v>0</v>
      </c>
      <c r="J114" s="59">
        <f>'Sales &amp; Marketing'!M26</f>
        <v>0</v>
      </c>
      <c r="K114" s="59">
        <f>'Sales &amp; Marketing'!N26</f>
        <v>0</v>
      </c>
      <c r="L114" s="59">
        <f>'Sales &amp; Marketing'!O26</f>
        <v>0</v>
      </c>
      <c r="M114" s="59">
        <f>'Sales &amp; Marketing'!P26</f>
        <v>0</v>
      </c>
      <c r="N114" s="59">
        <f>'Sales &amp; Marketing'!Q26</f>
        <v>0</v>
      </c>
      <c r="O114" s="59">
        <f>'Sales &amp; Marketing'!R26</f>
        <v>0</v>
      </c>
      <c r="P114" s="59">
        <f>'Sales &amp; Marketing'!S26</f>
        <v>0</v>
      </c>
      <c r="Q114" s="59">
        <f>'Sales &amp; Marketing'!T26</f>
        <v>0</v>
      </c>
      <c r="R114" s="59">
        <f>'Sales &amp; Marketing'!U26</f>
        <v>0</v>
      </c>
      <c r="S114" s="59">
        <f>'Sales &amp; Marketing'!V26</f>
        <v>0</v>
      </c>
      <c r="T114" s="20">
        <f t="shared" si="8"/>
        <v>0</v>
      </c>
    </row>
    <row r="115" spans="1:20" x14ac:dyDescent="0.2">
      <c r="A115" s="63"/>
      <c r="B115" s="63"/>
      <c r="C115" s="62" t="s">
        <v>188</v>
      </c>
      <c r="D115" s="62"/>
      <c r="E115" s="62"/>
      <c r="F115" s="62"/>
      <c r="G115" s="62"/>
      <c r="H115" s="20">
        <f>SUM(H112:H114)</f>
        <v>0</v>
      </c>
      <c r="I115" s="20">
        <f t="shared" ref="I115:S115" si="13">SUM(I112:I114)</f>
        <v>0</v>
      </c>
      <c r="J115" s="20">
        <f t="shared" si="13"/>
        <v>0</v>
      </c>
      <c r="K115" s="20">
        <f t="shared" si="13"/>
        <v>0</v>
      </c>
      <c r="L115" s="20">
        <f t="shared" si="13"/>
        <v>0</v>
      </c>
      <c r="M115" s="20">
        <f t="shared" si="13"/>
        <v>0</v>
      </c>
      <c r="N115" s="20">
        <f t="shared" si="13"/>
        <v>0</v>
      </c>
      <c r="O115" s="20">
        <f t="shared" si="13"/>
        <v>0</v>
      </c>
      <c r="P115" s="20">
        <f t="shared" si="13"/>
        <v>0</v>
      </c>
      <c r="Q115" s="20">
        <f t="shared" si="13"/>
        <v>0</v>
      </c>
      <c r="R115" s="20">
        <f t="shared" si="13"/>
        <v>0</v>
      </c>
      <c r="S115" s="20">
        <f t="shared" si="13"/>
        <v>0</v>
      </c>
      <c r="T115" s="20">
        <f t="shared" si="8"/>
        <v>0</v>
      </c>
    </row>
    <row r="116" spans="1:20" x14ac:dyDescent="0.2">
      <c r="A116" s="63"/>
      <c r="B116" s="63"/>
      <c r="C116" s="63" t="s">
        <v>38</v>
      </c>
      <c r="D116" s="63"/>
      <c r="E116" s="63"/>
      <c r="F116" s="63"/>
      <c r="G116" s="63"/>
      <c r="H116" s="59">
        <f>'Sales &amp; Marketing'!K23</f>
        <v>0</v>
      </c>
      <c r="I116" s="59">
        <f>'Sales &amp; Marketing'!L23</f>
        <v>0</v>
      </c>
      <c r="J116" s="59">
        <f>'Sales &amp; Marketing'!M23</f>
        <v>0</v>
      </c>
      <c r="K116" s="59">
        <f>'Sales &amp; Marketing'!N23</f>
        <v>0</v>
      </c>
      <c r="L116" s="59">
        <f>'Sales &amp; Marketing'!O23</f>
        <v>0</v>
      </c>
      <c r="M116" s="59">
        <f>'Sales &amp; Marketing'!P23</f>
        <v>0</v>
      </c>
      <c r="N116" s="59">
        <f>'Sales &amp; Marketing'!Q23</f>
        <v>0</v>
      </c>
      <c r="O116" s="59">
        <f>'Sales &amp; Marketing'!R23</f>
        <v>0</v>
      </c>
      <c r="P116" s="59">
        <f>'Sales &amp; Marketing'!S23</f>
        <v>0</v>
      </c>
      <c r="Q116" s="59">
        <f>'Sales &amp; Marketing'!T23</f>
        <v>0</v>
      </c>
      <c r="R116" s="59">
        <f>'Sales &amp; Marketing'!U23</f>
        <v>0</v>
      </c>
      <c r="S116" s="59">
        <f>'Sales &amp; Marketing'!V23</f>
        <v>0</v>
      </c>
      <c r="T116" s="20">
        <f t="shared" si="8"/>
        <v>0</v>
      </c>
    </row>
    <row r="117" spans="1:20" x14ac:dyDescent="0.2">
      <c r="A117" s="63"/>
      <c r="B117" s="63"/>
      <c r="C117" s="63" t="s">
        <v>39</v>
      </c>
      <c r="D117" s="63"/>
      <c r="E117" s="63"/>
      <c r="F117" s="63"/>
      <c r="G117" s="63"/>
      <c r="H117" s="59">
        <f>'Sales &amp; Marketing'!K24</f>
        <v>0</v>
      </c>
      <c r="I117" s="59">
        <f>'Sales &amp; Marketing'!L24</f>
        <v>0</v>
      </c>
      <c r="J117" s="59">
        <f>'Sales &amp; Marketing'!M24</f>
        <v>0</v>
      </c>
      <c r="K117" s="59">
        <f>'Sales &amp; Marketing'!N24</f>
        <v>0</v>
      </c>
      <c r="L117" s="59">
        <f>'Sales &amp; Marketing'!O24</f>
        <v>0</v>
      </c>
      <c r="M117" s="59">
        <f>'Sales &amp; Marketing'!P24</f>
        <v>0</v>
      </c>
      <c r="N117" s="59">
        <f>'Sales &amp; Marketing'!Q24</f>
        <v>0</v>
      </c>
      <c r="O117" s="59">
        <f>'Sales &amp; Marketing'!R24</f>
        <v>0</v>
      </c>
      <c r="P117" s="59">
        <f>'Sales &amp; Marketing'!S24</f>
        <v>0</v>
      </c>
      <c r="Q117" s="59">
        <f>'Sales &amp; Marketing'!T24</f>
        <v>0</v>
      </c>
      <c r="R117" s="59">
        <f>'Sales &amp; Marketing'!U24</f>
        <v>0</v>
      </c>
      <c r="S117" s="59">
        <f>'Sales &amp; Marketing'!V24</f>
        <v>0</v>
      </c>
      <c r="T117" s="20">
        <f t="shared" si="8"/>
        <v>0</v>
      </c>
    </row>
    <row r="118" spans="1:20" x14ac:dyDescent="0.2">
      <c r="A118" s="63"/>
      <c r="B118" s="63"/>
      <c r="C118" s="63" t="s">
        <v>36</v>
      </c>
      <c r="D118" s="63"/>
      <c r="E118" s="63"/>
      <c r="F118" s="63"/>
      <c r="G118" s="63"/>
      <c r="H118" s="59">
        <f>'Sales &amp; Marketing'!K22</f>
        <v>0</v>
      </c>
      <c r="I118" s="59">
        <f>'Sales &amp; Marketing'!L22</f>
        <v>0</v>
      </c>
      <c r="J118" s="59">
        <f>'Sales &amp; Marketing'!M22</f>
        <v>0</v>
      </c>
      <c r="K118" s="59">
        <f>'Sales &amp; Marketing'!N22</f>
        <v>0</v>
      </c>
      <c r="L118" s="59">
        <f>'Sales &amp; Marketing'!O22</f>
        <v>0</v>
      </c>
      <c r="M118" s="59">
        <f>'Sales &amp; Marketing'!P22</f>
        <v>0</v>
      </c>
      <c r="N118" s="59">
        <f>'Sales &amp; Marketing'!Q22</f>
        <v>0</v>
      </c>
      <c r="O118" s="59">
        <f>'Sales &amp; Marketing'!R22</f>
        <v>0</v>
      </c>
      <c r="P118" s="59">
        <f>'Sales &amp; Marketing'!S22</f>
        <v>0</v>
      </c>
      <c r="Q118" s="59">
        <f>'Sales &amp; Marketing'!T22</f>
        <v>0</v>
      </c>
      <c r="R118" s="59">
        <f>'Sales &amp; Marketing'!U22</f>
        <v>0</v>
      </c>
      <c r="S118" s="59">
        <f>'Sales &amp; Marketing'!V22</f>
        <v>0</v>
      </c>
      <c r="T118" s="20">
        <f t="shared" si="8"/>
        <v>0</v>
      </c>
    </row>
    <row r="119" spans="1:20" x14ac:dyDescent="0.2">
      <c r="A119" s="63"/>
      <c r="B119" s="63"/>
      <c r="C119" s="62" t="s">
        <v>193</v>
      </c>
      <c r="D119" s="62"/>
      <c r="E119" s="62"/>
      <c r="F119" s="62"/>
      <c r="G119" s="62"/>
      <c r="H119" s="20">
        <f>SUM(H116:H118)</f>
        <v>0</v>
      </c>
      <c r="I119" s="20">
        <f t="shared" ref="I119:S119" si="14">SUM(I116:I118)</f>
        <v>0</v>
      </c>
      <c r="J119" s="20">
        <f t="shared" si="14"/>
        <v>0</v>
      </c>
      <c r="K119" s="20">
        <f t="shared" si="14"/>
        <v>0</v>
      </c>
      <c r="L119" s="20">
        <f t="shared" si="14"/>
        <v>0</v>
      </c>
      <c r="M119" s="20">
        <f t="shared" si="14"/>
        <v>0</v>
      </c>
      <c r="N119" s="20">
        <f t="shared" si="14"/>
        <v>0</v>
      </c>
      <c r="O119" s="20">
        <f t="shared" si="14"/>
        <v>0</v>
      </c>
      <c r="P119" s="20">
        <f t="shared" si="14"/>
        <v>0</v>
      </c>
      <c r="Q119" s="20">
        <f t="shared" si="14"/>
        <v>0</v>
      </c>
      <c r="R119" s="20">
        <f t="shared" si="14"/>
        <v>0</v>
      </c>
      <c r="S119" s="20">
        <f t="shared" si="14"/>
        <v>0</v>
      </c>
      <c r="T119" s="20">
        <f t="shared" si="8"/>
        <v>0</v>
      </c>
    </row>
    <row r="120" spans="1:20" x14ac:dyDescent="0.2">
      <c r="A120" s="63"/>
      <c r="B120" s="62" t="s">
        <v>240</v>
      </c>
      <c r="C120" s="62"/>
      <c r="D120" s="62"/>
      <c r="E120" s="62"/>
      <c r="F120" s="62"/>
      <c r="G120" s="62"/>
      <c r="H120" s="60">
        <f>H111+H115+H119</f>
        <v>2200</v>
      </c>
      <c r="I120" s="60">
        <f t="shared" ref="I120:S120" si="15">I111+I115+I119</f>
        <v>2200</v>
      </c>
      <c r="J120" s="60">
        <f t="shared" si="15"/>
        <v>2200</v>
      </c>
      <c r="K120" s="60">
        <f t="shared" si="15"/>
        <v>2200</v>
      </c>
      <c r="L120" s="60">
        <f t="shared" si="15"/>
        <v>2200</v>
      </c>
      <c r="M120" s="60">
        <f t="shared" si="15"/>
        <v>2200</v>
      </c>
      <c r="N120" s="60">
        <f t="shared" si="15"/>
        <v>2200</v>
      </c>
      <c r="O120" s="60">
        <f t="shared" si="15"/>
        <v>2200</v>
      </c>
      <c r="P120" s="60">
        <f t="shared" si="15"/>
        <v>2200</v>
      </c>
      <c r="Q120" s="60">
        <f t="shared" si="15"/>
        <v>2200</v>
      </c>
      <c r="R120" s="60">
        <f t="shared" si="15"/>
        <v>2200</v>
      </c>
      <c r="S120" s="60">
        <f t="shared" si="15"/>
        <v>2200</v>
      </c>
      <c r="T120" s="20">
        <f t="shared" si="8"/>
        <v>26400</v>
      </c>
    </row>
    <row r="121" spans="1:20" x14ac:dyDescent="0.2">
      <c r="A121" s="63"/>
      <c r="B121" s="62" t="s">
        <v>44</v>
      </c>
      <c r="C121" s="62"/>
      <c r="D121" s="62"/>
      <c r="E121" s="62"/>
      <c r="F121" s="62"/>
      <c r="G121" s="62"/>
      <c r="T121" s="20">
        <f t="shared" si="8"/>
        <v>0</v>
      </c>
    </row>
    <row r="122" spans="1:20" x14ac:dyDescent="0.2">
      <c r="A122" s="63"/>
      <c r="B122" s="63"/>
      <c r="C122" s="63" t="s">
        <v>143</v>
      </c>
      <c r="D122" s="63"/>
      <c r="E122" s="63"/>
      <c r="F122" s="63"/>
      <c r="G122" s="63"/>
      <c r="H122" s="59">
        <f>'Sales &amp; Marketing'!K42</f>
        <v>0</v>
      </c>
      <c r="I122" s="59">
        <f>'Sales &amp; Marketing'!L42</f>
        <v>0</v>
      </c>
      <c r="J122" s="59">
        <f>'Sales &amp; Marketing'!M42</f>
        <v>0</v>
      </c>
      <c r="K122" s="59">
        <f>'Sales &amp; Marketing'!N42</f>
        <v>0</v>
      </c>
      <c r="L122" s="59">
        <f>'Sales &amp; Marketing'!O42</f>
        <v>0</v>
      </c>
      <c r="M122" s="59">
        <f>'Sales &amp; Marketing'!P42</f>
        <v>0</v>
      </c>
      <c r="N122" s="59">
        <f>'Sales &amp; Marketing'!Q42</f>
        <v>0</v>
      </c>
      <c r="O122" s="59">
        <f>'Sales &amp; Marketing'!R42</f>
        <v>0</v>
      </c>
      <c r="P122" s="59">
        <f>'Sales &amp; Marketing'!S42</f>
        <v>0</v>
      </c>
      <c r="Q122" s="59">
        <f>'Sales &amp; Marketing'!T42</f>
        <v>0</v>
      </c>
      <c r="R122" s="59">
        <f>'Sales &amp; Marketing'!U42</f>
        <v>0</v>
      </c>
      <c r="S122" s="59">
        <f>'Sales &amp; Marketing'!V42</f>
        <v>0</v>
      </c>
      <c r="T122" s="20">
        <f t="shared" si="8"/>
        <v>0</v>
      </c>
    </row>
    <row r="123" spans="1:20" x14ac:dyDescent="0.2">
      <c r="A123" s="63"/>
      <c r="B123" s="63"/>
      <c r="C123" s="63" t="s">
        <v>59</v>
      </c>
      <c r="D123" s="63"/>
      <c r="E123" s="63"/>
      <c r="F123" s="63"/>
      <c r="G123" s="63"/>
      <c r="H123" s="59">
        <f>'Sales &amp; Marketing'!K33</f>
        <v>0</v>
      </c>
      <c r="I123" s="59">
        <f>'Sales &amp; Marketing'!L33</f>
        <v>0</v>
      </c>
      <c r="J123" s="59">
        <f>'Sales &amp; Marketing'!M33</f>
        <v>0</v>
      </c>
      <c r="K123" s="59">
        <f>'Sales &amp; Marketing'!N33</f>
        <v>0</v>
      </c>
      <c r="L123" s="59">
        <f>'Sales &amp; Marketing'!O33</f>
        <v>0</v>
      </c>
      <c r="M123" s="59">
        <f>'Sales &amp; Marketing'!P33</f>
        <v>0</v>
      </c>
      <c r="N123" s="59">
        <f>'Sales &amp; Marketing'!Q33</f>
        <v>0</v>
      </c>
      <c r="O123" s="59">
        <f>'Sales &amp; Marketing'!R33</f>
        <v>0</v>
      </c>
      <c r="P123" s="59">
        <f>'Sales &amp; Marketing'!S33</f>
        <v>0</v>
      </c>
      <c r="Q123" s="59">
        <f>'Sales &amp; Marketing'!T33</f>
        <v>0</v>
      </c>
      <c r="R123" s="59">
        <f>'Sales &amp; Marketing'!U33</f>
        <v>0</v>
      </c>
      <c r="S123" s="59">
        <f>'Sales &amp; Marketing'!V33</f>
        <v>0</v>
      </c>
      <c r="T123" s="20">
        <f t="shared" si="8"/>
        <v>0</v>
      </c>
    </row>
    <row r="124" spans="1:20" x14ac:dyDescent="0.2">
      <c r="A124" s="63"/>
      <c r="B124" s="63"/>
      <c r="C124" s="63" t="s">
        <v>69</v>
      </c>
      <c r="D124" s="63"/>
      <c r="E124" s="63"/>
      <c r="F124" s="63"/>
      <c r="G124" s="63"/>
      <c r="H124" s="59">
        <f>'Sales &amp; Marketing'!K43</f>
        <v>0</v>
      </c>
      <c r="I124" s="59">
        <f>'Sales &amp; Marketing'!L43</f>
        <v>0</v>
      </c>
      <c r="J124" s="59">
        <f>'Sales &amp; Marketing'!M43</f>
        <v>0</v>
      </c>
      <c r="K124" s="59">
        <f>'Sales &amp; Marketing'!N43</f>
        <v>0</v>
      </c>
      <c r="L124" s="59">
        <f>'Sales &amp; Marketing'!O43</f>
        <v>0</v>
      </c>
      <c r="M124" s="59">
        <f>'Sales &amp; Marketing'!P43</f>
        <v>0</v>
      </c>
      <c r="N124" s="59">
        <f>'Sales &amp; Marketing'!Q43</f>
        <v>0</v>
      </c>
      <c r="O124" s="59">
        <f>'Sales &amp; Marketing'!R43</f>
        <v>0</v>
      </c>
      <c r="P124" s="59">
        <f>'Sales &amp; Marketing'!S43</f>
        <v>0</v>
      </c>
      <c r="Q124" s="59">
        <f>'Sales &amp; Marketing'!T43</f>
        <v>0</v>
      </c>
      <c r="R124" s="59">
        <f>'Sales &amp; Marketing'!U43</f>
        <v>0</v>
      </c>
      <c r="S124" s="59">
        <f>'Sales &amp; Marketing'!V43</f>
        <v>0</v>
      </c>
      <c r="T124" s="20">
        <f t="shared" si="8"/>
        <v>0</v>
      </c>
    </row>
    <row r="125" spans="1:20" x14ac:dyDescent="0.2">
      <c r="A125" s="63"/>
      <c r="B125" s="62" t="s">
        <v>206</v>
      </c>
      <c r="C125" s="62"/>
      <c r="D125" s="62"/>
      <c r="E125" s="62"/>
      <c r="F125" s="62"/>
      <c r="G125" s="62"/>
      <c r="H125" s="20">
        <f>SUM(H122:H124)</f>
        <v>0</v>
      </c>
      <c r="I125" s="20">
        <f t="shared" ref="I125:S125" si="16">SUM(I122:I124)</f>
        <v>0</v>
      </c>
      <c r="J125" s="20">
        <f t="shared" si="16"/>
        <v>0</v>
      </c>
      <c r="K125" s="20">
        <f t="shared" si="16"/>
        <v>0</v>
      </c>
      <c r="L125" s="20">
        <f t="shared" si="16"/>
        <v>0</v>
      </c>
      <c r="M125" s="20">
        <f t="shared" si="16"/>
        <v>0</v>
      </c>
      <c r="N125" s="20">
        <f t="shared" si="16"/>
        <v>0</v>
      </c>
      <c r="O125" s="20">
        <f t="shared" si="16"/>
        <v>0</v>
      </c>
      <c r="P125" s="20">
        <f t="shared" si="16"/>
        <v>0</v>
      </c>
      <c r="Q125" s="20">
        <f t="shared" si="16"/>
        <v>0</v>
      </c>
      <c r="R125" s="20">
        <f t="shared" si="16"/>
        <v>0</v>
      </c>
      <c r="S125" s="20">
        <f t="shared" si="16"/>
        <v>0</v>
      </c>
      <c r="T125" s="20">
        <f t="shared" si="8"/>
        <v>0</v>
      </c>
    </row>
    <row r="126" spans="1:20" x14ac:dyDescent="0.2">
      <c r="A126" s="63"/>
      <c r="B126" s="62" t="s">
        <v>270</v>
      </c>
      <c r="C126" s="62"/>
      <c r="D126" s="62"/>
      <c r="E126" s="62"/>
      <c r="F126" s="62"/>
      <c r="G126" s="62"/>
      <c r="H126" s="60">
        <f>H125+H120</f>
        <v>2200</v>
      </c>
      <c r="I126" s="60">
        <f t="shared" ref="I126:S126" si="17">I125+I120</f>
        <v>2200</v>
      </c>
      <c r="J126" s="60">
        <f t="shared" si="17"/>
        <v>2200</v>
      </c>
      <c r="K126" s="60">
        <f t="shared" si="17"/>
        <v>2200</v>
      </c>
      <c r="L126" s="60">
        <f t="shared" si="17"/>
        <v>2200</v>
      </c>
      <c r="M126" s="60">
        <f t="shared" si="17"/>
        <v>2200</v>
      </c>
      <c r="N126" s="60">
        <f t="shared" si="17"/>
        <v>2200</v>
      </c>
      <c r="O126" s="60">
        <f t="shared" si="17"/>
        <v>2200</v>
      </c>
      <c r="P126" s="60">
        <f t="shared" si="17"/>
        <v>2200</v>
      </c>
      <c r="Q126" s="60">
        <f t="shared" si="17"/>
        <v>2200</v>
      </c>
      <c r="R126" s="60">
        <f t="shared" si="17"/>
        <v>2200</v>
      </c>
      <c r="S126" s="60">
        <f t="shared" si="17"/>
        <v>2200</v>
      </c>
      <c r="T126" s="20">
        <f t="shared" si="8"/>
        <v>26400</v>
      </c>
    </row>
    <row r="127" spans="1:20" x14ac:dyDescent="0.2">
      <c r="A127" s="63"/>
      <c r="B127" s="63"/>
      <c r="C127" s="63"/>
      <c r="D127" s="63"/>
      <c r="E127" s="63"/>
      <c r="F127" s="63"/>
      <c r="G127" s="63"/>
      <c r="T127" s="20"/>
    </row>
    <row r="128" spans="1:20" x14ac:dyDescent="0.2">
      <c r="A128" s="62" t="s">
        <v>278</v>
      </c>
      <c r="B128" s="62"/>
      <c r="C128" s="62"/>
      <c r="D128" s="62"/>
      <c r="E128" s="62"/>
      <c r="F128" s="62"/>
      <c r="G128" s="62"/>
      <c r="T128" s="20"/>
    </row>
    <row r="129" spans="1:20" x14ac:dyDescent="0.2">
      <c r="A129" s="63"/>
      <c r="B129" s="62" t="s">
        <v>281</v>
      </c>
      <c r="C129" s="62"/>
      <c r="D129" s="62"/>
      <c r="E129" s="62"/>
      <c r="F129" s="62"/>
      <c r="G129" s="62"/>
      <c r="T129" s="20">
        <f t="shared" ref="T129:T175" si="18">SUM(H129:S129)</f>
        <v>0</v>
      </c>
    </row>
    <row r="130" spans="1:20" x14ac:dyDescent="0.2">
      <c r="A130" s="63"/>
      <c r="B130" s="63"/>
      <c r="C130" s="63" t="s">
        <v>282</v>
      </c>
      <c r="D130" s="63"/>
      <c r="E130" s="63"/>
      <c r="F130" s="63"/>
      <c r="G130" s="63"/>
      <c r="T130" s="20">
        <f t="shared" si="18"/>
        <v>0</v>
      </c>
    </row>
    <row r="131" spans="1:20" x14ac:dyDescent="0.2">
      <c r="A131" s="63"/>
      <c r="B131" s="63"/>
      <c r="C131" s="63" t="s">
        <v>284</v>
      </c>
      <c r="D131" s="63"/>
      <c r="E131" s="63"/>
      <c r="F131" s="63"/>
      <c r="G131" s="63"/>
      <c r="T131" s="20">
        <f t="shared" si="18"/>
        <v>0</v>
      </c>
    </row>
    <row r="132" spans="1:20" x14ac:dyDescent="0.2">
      <c r="A132" s="63"/>
      <c r="B132" s="63"/>
      <c r="C132" s="63" t="s">
        <v>286</v>
      </c>
      <c r="D132" s="63"/>
      <c r="E132" s="63"/>
      <c r="F132" s="63"/>
      <c r="G132" s="63"/>
      <c r="T132" s="20">
        <f t="shared" si="18"/>
        <v>0</v>
      </c>
    </row>
    <row r="133" spans="1:20" x14ac:dyDescent="0.2">
      <c r="A133" s="63"/>
      <c r="B133" s="63"/>
      <c r="C133" s="63" t="s">
        <v>288</v>
      </c>
      <c r="D133" s="63"/>
      <c r="E133" s="63"/>
      <c r="F133" s="63"/>
      <c r="G133" s="63"/>
      <c r="T133" s="20">
        <f t="shared" si="18"/>
        <v>0</v>
      </c>
    </row>
    <row r="134" spans="1:20" x14ac:dyDescent="0.2">
      <c r="A134" s="63"/>
      <c r="B134" s="63"/>
      <c r="C134" s="63" t="s">
        <v>290</v>
      </c>
      <c r="D134" s="63"/>
      <c r="E134" s="63"/>
      <c r="F134" s="63"/>
      <c r="G134" s="63"/>
      <c r="T134" s="20">
        <f t="shared" si="18"/>
        <v>0</v>
      </c>
    </row>
    <row r="135" spans="1:20" x14ac:dyDescent="0.2">
      <c r="A135" s="63"/>
      <c r="B135" s="62" t="s">
        <v>292</v>
      </c>
      <c r="C135" s="62"/>
      <c r="D135" s="62"/>
      <c r="E135" s="62"/>
      <c r="F135" s="62"/>
      <c r="G135" s="62"/>
      <c r="H135" s="20">
        <f>'Information &amp; Telecom'!K18</f>
        <v>0</v>
      </c>
      <c r="I135" s="20">
        <f>'Information &amp; Telecom'!L18</f>
        <v>0</v>
      </c>
      <c r="J135" s="20">
        <f>'Information &amp; Telecom'!M18</f>
        <v>0</v>
      </c>
      <c r="K135" s="20">
        <f>'Information &amp; Telecom'!N18</f>
        <v>0</v>
      </c>
      <c r="L135" s="20">
        <f>'Information &amp; Telecom'!O18</f>
        <v>0</v>
      </c>
      <c r="M135" s="20">
        <f>'Information &amp; Telecom'!P18</f>
        <v>0</v>
      </c>
      <c r="N135" s="20">
        <f>'Information &amp; Telecom'!Q18</f>
        <v>0</v>
      </c>
      <c r="O135" s="20">
        <f>'Information &amp; Telecom'!R18</f>
        <v>0</v>
      </c>
      <c r="P135" s="20">
        <f>'Information &amp; Telecom'!S18</f>
        <v>0</v>
      </c>
      <c r="Q135" s="20">
        <f>'Information &amp; Telecom'!T18</f>
        <v>0</v>
      </c>
      <c r="R135" s="20">
        <f>'Information &amp; Telecom'!U18</f>
        <v>0</v>
      </c>
      <c r="S135" s="20">
        <f>'Information &amp; Telecom'!V18</f>
        <v>0</v>
      </c>
      <c r="T135" s="20">
        <f t="shared" si="18"/>
        <v>0</v>
      </c>
    </row>
    <row r="136" spans="1:20" x14ac:dyDescent="0.2">
      <c r="A136" s="63"/>
      <c r="B136" s="62" t="s">
        <v>294</v>
      </c>
      <c r="C136" s="62"/>
      <c r="D136" s="62"/>
      <c r="E136" s="62"/>
      <c r="F136" s="62"/>
      <c r="G136" s="62"/>
      <c r="T136" s="20">
        <f t="shared" si="18"/>
        <v>0</v>
      </c>
    </row>
    <row r="137" spans="1:20" x14ac:dyDescent="0.2">
      <c r="A137" s="63"/>
      <c r="B137" s="63"/>
      <c r="C137" s="63" t="s">
        <v>296</v>
      </c>
      <c r="D137" s="63"/>
      <c r="E137" s="63"/>
      <c r="F137" s="63"/>
      <c r="G137" s="63"/>
      <c r="T137" s="20">
        <f t="shared" si="18"/>
        <v>0</v>
      </c>
    </row>
    <row r="138" spans="1:20" x14ac:dyDescent="0.2">
      <c r="A138" s="63"/>
      <c r="B138" s="63"/>
      <c r="C138" s="63" t="s">
        <v>13</v>
      </c>
      <c r="D138" s="63"/>
      <c r="E138" s="63"/>
      <c r="F138" s="63"/>
      <c r="G138" s="63"/>
      <c r="T138" s="20">
        <f t="shared" si="18"/>
        <v>0</v>
      </c>
    </row>
    <row r="139" spans="1:20" x14ac:dyDescent="0.2">
      <c r="A139" s="63"/>
      <c r="B139" s="62" t="s">
        <v>299</v>
      </c>
      <c r="C139" s="62"/>
      <c r="D139" s="62"/>
      <c r="E139" s="62"/>
      <c r="F139" s="62"/>
      <c r="G139" s="62"/>
      <c r="H139" s="20">
        <f>'Information &amp; Telecom'!K24</f>
        <v>0</v>
      </c>
      <c r="I139" s="20">
        <f>'Information &amp; Telecom'!L24</f>
        <v>0</v>
      </c>
      <c r="J139" s="20">
        <f>'Information &amp; Telecom'!M24</f>
        <v>0</v>
      </c>
      <c r="K139" s="20">
        <f>'Information &amp; Telecom'!N24</f>
        <v>0</v>
      </c>
      <c r="L139" s="20">
        <f>'Information &amp; Telecom'!O24</f>
        <v>0</v>
      </c>
      <c r="M139" s="20">
        <f>'Information &amp; Telecom'!P24</f>
        <v>0</v>
      </c>
      <c r="N139" s="20">
        <f>'Information &amp; Telecom'!Q24</f>
        <v>0</v>
      </c>
      <c r="O139" s="20">
        <f>'Information &amp; Telecom'!R24</f>
        <v>0</v>
      </c>
      <c r="P139" s="20">
        <f>'Information &amp; Telecom'!S24</f>
        <v>0</v>
      </c>
      <c r="Q139" s="20">
        <f>'Information &amp; Telecom'!T24</f>
        <v>0</v>
      </c>
      <c r="R139" s="20">
        <f>'Information &amp; Telecom'!U24</f>
        <v>0</v>
      </c>
      <c r="S139" s="20">
        <f>'Information &amp; Telecom'!V24</f>
        <v>0</v>
      </c>
      <c r="T139" s="20">
        <f t="shared" si="18"/>
        <v>0</v>
      </c>
    </row>
    <row r="140" spans="1:20" x14ac:dyDescent="0.2">
      <c r="A140" s="63"/>
      <c r="B140" s="62" t="s">
        <v>88</v>
      </c>
      <c r="C140" s="62"/>
      <c r="D140" s="62"/>
      <c r="E140" s="62"/>
      <c r="F140" s="62"/>
      <c r="G140" s="62"/>
      <c r="T140" s="20">
        <f t="shared" si="18"/>
        <v>0</v>
      </c>
    </row>
    <row r="141" spans="1:20" x14ac:dyDescent="0.2">
      <c r="A141" s="63"/>
      <c r="B141" s="63"/>
      <c r="C141" s="63" t="s">
        <v>59</v>
      </c>
      <c r="D141" s="63"/>
      <c r="E141" s="63"/>
      <c r="F141" s="63"/>
      <c r="G141" s="63"/>
      <c r="T141" s="20">
        <f t="shared" si="18"/>
        <v>0</v>
      </c>
    </row>
    <row r="142" spans="1:20" x14ac:dyDescent="0.2">
      <c r="A142" s="63"/>
      <c r="B142" s="63"/>
      <c r="C142" s="63" t="s">
        <v>69</v>
      </c>
      <c r="D142" s="63"/>
      <c r="E142" s="63"/>
      <c r="F142" s="63"/>
      <c r="G142" s="63"/>
      <c r="T142" s="20">
        <f t="shared" si="18"/>
        <v>0</v>
      </c>
    </row>
    <row r="143" spans="1:20" x14ac:dyDescent="0.2">
      <c r="A143" s="63"/>
      <c r="B143" s="62" t="s">
        <v>301</v>
      </c>
      <c r="C143" s="62"/>
      <c r="D143" s="62"/>
      <c r="E143" s="62"/>
      <c r="F143" s="62"/>
      <c r="G143" s="62"/>
      <c r="H143" s="20">
        <f>'Information &amp; Telecom'!K33</f>
        <v>0</v>
      </c>
      <c r="I143" s="20">
        <f>'Information &amp; Telecom'!L33</f>
        <v>0</v>
      </c>
      <c r="J143" s="20">
        <f>'Information &amp; Telecom'!M33</f>
        <v>0</v>
      </c>
      <c r="K143" s="20">
        <f>'Information &amp; Telecom'!N33</f>
        <v>0</v>
      </c>
      <c r="L143" s="20">
        <f>'Information &amp; Telecom'!O33</f>
        <v>0</v>
      </c>
      <c r="M143" s="20">
        <f>'Information &amp; Telecom'!P33</f>
        <v>0</v>
      </c>
      <c r="N143" s="20">
        <f>'Information &amp; Telecom'!Q33</f>
        <v>0</v>
      </c>
      <c r="O143" s="20">
        <f>'Information &amp; Telecom'!R33</f>
        <v>0</v>
      </c>
      <c r="P143" s="20">
        <f>'Information &amp; Telecom'!S33</f>
        <v>0</v>
      </c>
      <c r="Q143" s="20">
        <f>'Information &amp; Telecom'!T33</f>
        <v>0</v>
      </c>
      <c r="R143" s="20">
        <f>'Information &amp; Telecom'!U33</f>
        <v>0</v>
      </c>
      <c r="S143" s="20">
        <f>'Information &amp; Telecom'!V33</f>
        <v>0</v>
      </c>
      <c r="T143" s="20">
        <f t="shared" si="18"/>
        <v>0</v>
      </c>
    </row>
    <row r="144" spans="1:20" x14ac:dyDescent="0.2">
      <c r="A144" s="63"/>
      <c r="B144" s="62" t="s">
        <v>270</v>
      </c>
      <c r="C144" s="62"/>
      <c r="D144" s="62"/>
      <c r="E144" s="62"/>
      <c r="F144" s="62"/>
      <c r="G144" s="62"/>
      <c r="H144" s="60">
        <f>H135+H139+H143</f>
        <v>0</v>
      </c>
      <c r="I144" s="60">
        <f t="shared" ref="I144:S144" si="19">I135+I139+I143</f>
        <v>0</v>
      </c>
      <c r="J144" s="60">
        <f t="shared" si="19"/>
        <v>0</v>
      </c>
      <c r="K144" s="60">
        <f t="shared" si="19"/>
        <v>0</v>
      </c>
      <c r="L144" s="60">
        <f t="shared" si="19"/>
        <v>0</v>
      </c>
      <c r="M144" s="60">
        <f t="shared" si="19"/>
        <v>0</v>
      </c>
      <c r="N144" s="60">
        <f t="shared" si="19"/>
        <v>0</v>
      </c>
      <c r="O144" s="60">
        <f t="shared" si="19"/>
        <v>0</v>
      </c>
      <c r="P144" s="60">
        <f t="shared" si="19"/>
        <v>0</v>
      </c>
      <c r="Q144" s="60">
        <f t="shared" si="19"/>
        <v>0</v>
      </c>
      <c r="R144" s="60">
        <f t="shared" si="19"/>
        <v>0</v>
      </c>
      <c r="S144" s="60">
        <f t="shared" si="19"/>
        <v>0</v>
      </c>
      <c r="T144" s="20">
        <f t="shared" si="18"/>
        <v>0</v>
      </c>
    </row>
    <row r="145" spans="1:20" x14ac:dyDescent="0.2">
      <c r="A145" s="63"/>
      <c r="B145" s="63"/>
      <c r="C145" s="63"/>
      <c r="D145" s="63"/>
      <c r="E145" s="63"/>
      <c r="F145" s="63"/>
      <c r="G145" s="63"/>
      <c r="T145" s="20">
        <f t="shared" si="18"/>
        <v>0</v>
      </c>
    </row>
    <row r="146" spans="1:20" x14ac:dyDescent="0.2">
      <c r="A146" s="62" t="s">
        <v>304</v>
      </c>
      <c r="B146" s="62"/>
      <c r="C146" s="62"/>
      <c r="D146" s="62"/>
      <c r="E146" s="62"/>
      <c r="F146" s="62"/>
      <c r="G146" s="62"/>
      <c r="T146" s="20">
        <f t="shared" si="18"/>
        <v>0</v>
      </c>
    </row>
    <row r="147" spans="1:20" x14ac:dyDescent="0.2">
      <c r="A147" s="63"/>
      <c r="B147" s="62" t="s">
        <v>174</v>
      </c>
      <c r="C147" s="62"/>
      <c r="D147" s="62"/>
      <c r="E147" s="62"/>
      <c r="F147" s="62"/>
      <c r="G147" s="62"/>
      <c r="T147" s="20">
        <f t="shared" si="18"/>
        <v>0</v>
      </c>
    </row>
    <row r="148" spans="1:20" x14ac:dyDescent="0.2">
      <c r="A148" s="63"/>
      <c r="B148" s="63"/>
      <c r="C148" s="63" t="s">
        <v>175</v>
      </c>
      <c r="D148" s="63"/>
      <c r="E148" s="63"/>
      <c r="F148" s="63"/>
      <c r="G148" s="63"/>
      <c r="T148" s="20">
        <f t="shared" si="18"/>
        <v>0</v>
      </c>
    </row>
    <row r="149" spans="1:20" x14ac:dyDescent="0.2">
      <c r="A149" s="63"/>
      <c r="B149" s="63"/>
      <c r="C149" s="63" t="s">
        <v>256</v>
      </c>
      <c r="D149" s="63"/>
      <c r="E149" s="63"/>
      <c r="F149" s="63"/>
      <c r="G149" s="63"/>
      <c r="T149" s="20">
        <f t="shared" si="18"/>
        <v>0</v>
      </c>
    </row>
    <row r="150" spans="1:20" x14ac:dyDescent="0.2">
      <c r="A150" s="63"/>
      <c r="B150" s="63"/>
      <c r="C150" s="62" t="s">
        <v>182</v>
      </c>
      <c r="D150" s="62"/>
      <c r="E150" s="62"/>
      <c r="F150" s="62"/>
      <c r="G150" s="62"/>
      <c r="H150" s="20">
        <f>Maintenance!N18</f>
        <v>0</v>
      </c>
      <c r="I150" s="20">
        <f>Maintenance!O18</f>
        <v>0</v>
      </c>
      <c r="J150" s="20">
        <f>Maintenance!P18</f>
        <v>0</v>
      </c>
      <c r="K150" s="20">
        <f>Maintenance!Q18</f>
        <v>0</v>
      </c>
      <c r="L150" s="20">
        <f>Maintenance!R18</f>
        <v>0</v>
      </c>
      <c r="M150" s="20">
        <f>Maintenance!S18</f>
        <v>0</v>
      </c>
      <c r="N150" s="20">
        <f>Maintenance!T18</f>
        <v>0</v>
      </c>
      <c r="O150" s="20">
        <f>Maintenance!U18</f>
        <v>0</v>
      </c>
      <c r="P150" s="20">
        <f>Maintenance!V18</f>
        <v>0</v>
      </c>
      <c r="Q150" s="20">
        <f>Maintenance!W18</f>
        <v>0</v>
      </c>
      <c r="R150" s="20">
        <f>Maintenance!X18</f>
        <v>0</v>
      </c>
      <c r="S150" s="20">
        <f>Maintenance!Y18</f>
        <v>0</v>
      </c>
      <c r="T150" s="20">
        <f t="shared" si="18"/>
        <v>0</v>
      </c>
    </row>
    <row r="151" spans="1:20" x14ac:dyDescent="0.2">
      <c r="A151" s="63"/>
      <c r="B151" s="63"/>
      <c r="C151" s="63" t="s">
        <v>43</v>
      </c>
      <c r="D151" s="63"/>
      <c r="E151" s="63"/>
      <c r="F151" s="63"/>
      <c r="G151" s="63"/>
      <c r="T151" s="20">
        <f t="shared" si="18"/>
        <v>0</v>
      </c>
    </row>
    <row r="152" spans="1:20" x14ac:dyDescent="0.2">
      <c r="A152" s="63"/>
      <c r="B152" s="63"/>
      <c r="C152" s="63" t="s">
        <v>185</v>
      </c>
      <c r="D152" s="63"/>
      <c r="E152" s="63"/>
      <c r="F152" s="63"/>
      <c r="G152" s="63"/>
      <c r="T152" s="20">
        <f t="shared" si="18"/>
        <v>0</v>
      </c>
    </row>
    <row r="153" spans="1:20" x14ac:dyDescent="0.2">
      <c r="A153" s="63"/>
      <c r="B153" s="63"/>
      <c r="C153" s="63" t="s">
        <v>41</v>
      </c>
      <c r="D153" s="63"/>
      <c r="E153" s="63"/>
      <c r="F153" s="63"/>
      <c r="G153" s="63"/>
      <c r="T153" s="20">
        <f t="shared" si="18"/>
        <v>0</v>
      </c>
    </row>
    <row r="154" spans="1:20" x14ac:dyDescent="0.2">
      <c r="A154" s="63"/>
      <c r="B154" s="63"/>
      <c r="C154" s="62" t="s">
        <v>188</v>
      </c>
      <c r="D154" s="62"/>
      <c r="E154" s="62"/>
      <c r="F154" s="62"/>
      <c r="G154" s="62"/>
      <c r="H154" s="20">
        <f>Maintenance!N25</f>
        <v>0</v>
      </c>
      <c r="I154" s="20">
        <f>Maintenance!O25</f>
        <v>0</v>
      </c>
      <c r="J154" s="20">
        <f>Maintenance!P25</f>
        <v>0</v>
      </c>
      <c r="K154" s="20">
        <f>Maintenance!Q25</f>
        <v>0</v>
      </c>
      <c r="L154" s="20">
        <f>Maintenance!R25</f>
        <v>0</v>
      </c>
      <c r="M154" s="20">
        <f>Maintenance!S25</f>
        <v>0</v>
      </c>
      <c r="N154" s="20">
        <f>Maintenance!T25</f>
        <v>0</v>
      </c>
      <c r="O154" s="20">
        <f>Maintenance!U25</f>
        <v>0</v>
      </c>
      <c r="P154" s="20">
        <f>Maintenance!V25</f>
        <v>0</v>
      </c>
      <c r="Q154" s="20">
        <f>Maintenance!W25</f>
        <v>0</v>
      </c>
      <c r="R154" s="20">
        <f>Maintenance!X25</f>
        <v>0</v>
      </c>
      <c r="S154" s="20">
        <f>Maintenance!Y25</f>
        <v>0</v>
      </c>
      <c r="T154" s="20">
        <f t="shared" si="18"/>
        <v>0</v>
      </c>
    </row>
    <row r="155" spans="1:20" x14ac:dyDescent="0.2">
      <c r="A155" s="63"/>
      <c r="B155" s="63"/>
      <c r="C155" s="63" t="s">
        <v>38</v>
      </c>
      <c r="D155" s="63"/>
      <c r="E155" s="63"/>
      <c r="F155" s="63"/>
      <c r="G155" s="63"/>
      <c r="T155" s="20">
        <f t="shared" si="18"/>
        <v>0</v>
      </c>
    </row>
    <row r="156" spans="1:20" x14ac:dyDescent="0.2">
      <c r="A156" s="63"/>
      <c r="B156" s="63"/>
      <c r="C156" s="63" t="s">
        <v>39</v>
      </c>
      <c r="D156" s="63"/>
      <c r="E156" s="63"/>
      <c r="F156" s="63"/>
      <c r="G156" s="63"/>
      <c r="T156" s="20">
        <f t="shared" si="18"/>
        <v>0</v>
      </c>
    </row>
    <row r="157" spans="1:20" x14ac:dyDescent="0.2">
      <c r="A157" s="63"/>
      <c r="B157" s="63"/>
      <c r="C157" s="63" t="s">
        <v>36</v>
      </c>
      <c r="D157" s="63"/>
      <c r="E157" s="63"/>
      <c r="F157" s="63"/>
      <c r="G157" s="63"/>
      <c r="T157" s="20">
        <f t="shared" si="18"/>
        <v>0</v>
      </c>
    </row>
    <row r="158" spans="1:20" x14ac:dyDescent="0.2">
      <c r="A158" s="63"/>
      <c r="B158" s="63"/>
      <c r="C158" s="62" t="s">
        <v>193</v>
      </c>
      <c r="D158" s="62"/>
      <c r="E158" s="62"/>
      <c r="F158" s="62"/>
      <c r="G158" s="62"/>
      <c r="H158" s="20">
        <f>Maintenance!N21</f>
        <v>0</v>
      </c>
      <c r="I158" s="20">
        <f>Maintenance!O21</f>
        <v>0</v>
      </c>
      <c r="J158" s="20">
        <f>Maintenance!P21</f>
        <v>0</v>
      </c>
      <c r="K158" s="20">
        <f>Maintenance!Q21</f>
        <v>0</v>
      </c>
      <c r="L158" s="20">
        <f>Maintenance!R21</f>
        <v>0</v>
      </c>
      <c r="M158" s="20">
        <f>Maintenance!S21</f>
        <v>0</v>
      </c>
      <c r="N158" s="20">
        <f>Maintenance!T21</f>
        <v>0</v>
      </c>
      <c r="O158" s="20">
        <f>Maintenance!U21</f>
        <v>0</v>
      </c>
      <c r="P158" s="20">
        <f>Maintenance!V21</f>
        <v>0</v>
      </c>
      <c r="Q158" s="20">
        <f>Maintenance!W21</f>
        <v>0</v>
      </c>
      <c r="R158" s="20">
        <f>Maintenance!X21</f>
        <v>0</v>
      </c>
      <c r="S158" s="20">
        <f>Maintenance!Y21</f>
        <v>0</v>
      </c>
      <c r="T158" s="20">
        <f t="shared" si="18"/>
        <v>0</v>
      </c>
    </row>
    <row r="159" spans="1:20" x14ac:dyDescent="0.2">
      <c r="A159" s="63"/>
      <c r="B159" s="62" t="s">
        <v>240</v>
      </c>
      <c r="C159" s="62"/>
      <c r="D159" s="62"/>
      <c r="E159" s="62"/>
      <c r="F159" s="62"/>
      <c r="G159" s="62"/>
      <c r="H159" s="60">
        <f>H150+H154+H158</f>
        <v>0</v>
      </c>
      <c r="I159" s="60">
        <f t="shared" ref="I159:S159" si="20">I150+I154+I158</f>
        <v>0</v>
      </c>
      <c r="J159" s="60">
        <f t="shared" si="20"/>
        <v>0</v>
      </c>
      <c r="K159" s="60">
        <f t="shared" si="20"/>
        <v>0</v>
      </c>
      <c r="L159" s="60">
        <f t="shared" si="20"/>
        <v>0</v>
      </c>
      <c r="M159" s="60">
        <f t="shared" si="20"/>
        <v>0</v>
      </c>
      <c r="N159" s="60">
        <f t="shared" si="20"/>
        <v>0</v>
      </c>
      <c r="O159" s="60">
        <f t="shared" si="20"/>
        <v>0</v>
      </c>
      <c r="P159" s="60">
        <f t="shared" si="20"/>
        <v>0</v>
      </c>
      <c r="Q159" s="60">
        <f t="shared" si="20"/>
        <v>0</v>
      </c>
      <c r="R159" s="60">
        <f t="shared" si="20"/>
        <v>0</v>
      </c>
      <c r="S159" s="60">
        <f t="shared" si="20"/>
        <v>0</v>
      </c>
      <c r="T159" s="60">
        <f t="shared" si="18"/>
        <v>0</v>
      </c>
    </row>
    <row r="160" spans="1:20" x14ac:dyDescent="0.2">
      <c r="A160" s="63"/>
      <c r="B160" s="62" t="s">
        <v>44</v>
      </c>
      <c r="C160" s="62"/>
      <c r="D160" s="62"/>
      <c r="E160" s="62"/>
      <c r="F160" s="62"/>
      <c r="G160" s="62"/>
      <c r="T160" s="20">
        <f t="shared" si="18"/>
        <v>0</v>
      </c>
    </row>
    <row r="161" spans="1:20" x14ac:dyDescent="0.2">
      <c r="A161" s="63"/>
      <c r="B161" s="63"/>
      <c r="C161" s="63" t="s">
        <v>116</v>
      </c>
      <c r="D161" s="63"/>
      <c r="E161" s="63"/>
      <c r="F161" s="63"/>
      <c r="G161" s="63"/>
      <c r="H161" s="59">
        <f>Maintenance!N30</f>
        <v>0</v>
      </c>
      <c r="I161" s="59">
        <f>Maintenance!O30</f>
        <v>0</v>
      </c>
      <c r="J161" s="59">
        <f>Maintenance!P30</f>
        <v>0</v>
      </c>
      <c r="K161" s="59">
        <f>Maintenance!Q30</f>
        <v>0</v>
      </c>
      <c r="L161" s="59">
        <f>Maintenance!R30</f>
        <v>0</v>
      </c>
      <c r="M161" s="59">
        <f>Maintenance!S30</f>
        <v>0</v>
      </c>
      <c r="N161" s="59">
        <f>Maintenance!T30</f>
        <v>0</v>
      </c>
      <c r="O161" s="59">
        <f>Maintenance!U30</f>
        <v>0</v>
      </c>
      <c r="P161" s="59">
        <f>Maintenance!V30</f>
        <v>0</v>
      </c>
      <c r="Q161" s="59">
        <f>Maintenance!W30</f>
        <v>0</v>
      </c>
      <c r="R161" s="59">
        <f>Maintenance!X30</f>
        <v>0</v>
      </c>
      <c r="S161" s="59">
        <f>Maintenance!Y30</f>
        <v>0</v>
      </c>
      <c r="T161" s="20">
        <f t="shared" si="18"/>
        <v>0</v>
      </c>
    </row>
    <row r="162" spans="1:20" x14ac:dyDescent="0.2">
      <c r="A162" s="63"/>
      <c r="B162" s="63"/>
      <c r="C162" s="63" t="s">
        <v>120</v>
      </c>
      <c r="D162" s="63"/>
      <c r="E162" s="63"/>
      <c r="F162" s="63"/>
      <c r="G162" s="63"/>
      <c r="H162" s="59">
        <f>Maintenance!N34</f>
        <v>0</v>
      </c>
      <c r="I162" s="59">
        <f>Maintenance!O34</f>
        <v>0</v>
      </c>
      <c r="J162" s="59">
        <f>Maintenance!P34</f>
        <v>0</v>
      </c>
      <c r="K162" s="59">
        <f>Maintenance!Q34</f>
        <v>0</v>
      </c>
      <c r="L162" s="59">
        <f>Maintenance!R34</f>
        <v>0</v>
      </c>
      <c r="M162" s="59">
        <f>Maintenance!S34</f>
        <v>0</v>
      </c>
      <c r="N162" s="59">
        <f>Maintenance!T34</f>
        <v>0</v>
      </c>
      <c r="O162" s="59">
        <f>Maintenance!U34</f>
        <v>0</v>
      </c>
      <c r="P162" s="59">
        <f>Maintenance!V34</f>
        <v>0</v>
      </c>
      <c r="Q162" s="59">
        <f>Maintenance!W34</f>
        <v>0</v>
      </c>
      <c r="R162" s="59">
        <f>Maintenance!X34</f>
        <v>0</v>
      </c>
      <c r="S162" s="59">
        <f>Maintenance!Y34</f>
        <v>0</v>
      </c>
      <c r="T162" s="20">
        <f t="shared" si="18"/>
        <v>0</v>
      </c>
    </row>
    <row r="163" spans="1:20" x14ac:dyDescent="0.2">
      <c r="A163" s="63"/>
      <c r="B163" s="63"/>
      <c r="C163" s="63" t="s">
        <v>59</v>
      </c>
      <c r="D163" s="63"/>
      <c r="E163" s="63"/>
      <c r="F163" s="63"/>
      <c r="G163" s="63"/>
      <c r="H163" s="59">
        <f>Maintenance!N38</f>
        <v>0</v>
      </c>
      <c r="I163" s="59">
        <f>Maintenance!O38</f>
        <v>0</v>
      </c>
      <c r="J163" s="59">
        <f>Maintenance!P38</f>
        <v>0</v>
      </c>
      <c r="K163" s="59">
        <f>Maintenance!Q38</f>
        <v>0</v>
      </c>
      <c r="L163" s="59">
        <f>Maintenance!R38</f>
        <v>0</v>
      </c>
      <c r="M163" s="59">
        <f>Maintenance!S38</f>
        <v>0</v>
      </c>
      <c r="N163" s="59">
        <f>Maintenance!T38</f>
        <v>0</v>
      </c>
      <c r="O163" s="59">
        <f>Maintenance!U38</f>
        <v>0</v>
      </c>
      <c r="P163" s="59">
        <f>Maintenance!V38</f>
        <v>0</v>
      </c>
      <c r="Q163" s="59">
        <f>Maintenance!W38</f>
        <v>0</v>
      </c>
      <c r="R163" s="59">
        <f>Maintenance!X38</f>
        <v>0</v>
      </c>
      <c r="S163" s="59">
        <f>Maintenance!Y38</f>
        <v>0</v>
      </c>
      <c r="T163" s="20">
        <f t="shared" si="18"/>
        <v>0</v>
      </c>
    </row>
    <row r="164" spans="1:20" x14ac:dyDescent="0.2">
      <c r="A164" s="63"/>
      <c r="B164" s="63"/>
      <c r="C164" s="63" t="s">
        <v>133</v>
      </c>
      <c r="D164" s="63"/>
      <c r="E164" s="63"/>
      <c r="F164" s="63"/>
      <c r="G164" s="63"/>
      <c r="H164" s="59">
        <f>Maintenance!N51</f>
        <v>0</v>
      </c>
      <c r="I164" s="59">
        <f>Maintenance!O51</f>
        <v>0</v>
      </c>
      <c r="J164" s="59">
        <f>Maintenance!P51</f>
        <v>0</v>
      </c>
      <c r="K164" s="59">
        <f>Maintenance!Q51</f>
        <v>0</v>
      </c>
      <c r="L164" s="59">
        <f>Maintenance!R51</f>
        <v>0</v>
      </c>
      <c r="M164" s="59">
        <f>Maintenance!S51</f>
        <v>0</v>
      </c>
      <c r="N164" s="59">
        <f>Maintenance!T51</f>
        <v>0</v>
      </c>
      <c r="O164" s="59">
        <f>Maintenance!U51</f>
        <v>0</v>
      </c>
      <c r="P164" s="59">
        <f>Maintenance!V51</f>
        <v>0</v>
      </c>
      <c r="Q164" s="59">
        <f>Maintenance!W51</f>
        <v>0</v>
      </c>
      <c r="R164" s="59">
        <f>Maintenance!X51</f>
        <v>0</v>
      </c>
      <c r="S164" s="59">
        <f>Maintenance!Y51</f>
        <v>0</v>
      </c>
      <c r="T164" s="20">
        <f t="shared" si="18"/>
        <v>0</v>
      </c>
    </row>
    <row r="165" spans="1:20" x14ac:dyDescent="0.2">
      <c r="A165" s="63"/>
      <c r="B165" s="63"/>
      <c r="C165" s="63" t="s">
        <v>69</v>
      </c>
      <c r="D165" s="63"/>
      <c r="E165" s="63"/>
      <c r="F165" s="63"/>
      <c r="G165" s="63"/>
      <c r="H165" s="59">
        <f>Maintenance!N52</f>
        <v>0</v>
      </c>
      <c r="I165" s="59">
        <f>Maintenance!O52</f>
        <v>0</v>
      </c>
      <c r="J165" s="59">
        <f>Maintenance!P52</f>
        <v>0</v>
      </c>
      <c r="K165" s="59">
        <f>Maintenance!Q52</f>
        <v>0</v>
      </c>
      <c r="L165" s="59">
        <f>Maintenance!R52</f>
        <v>0</v>
      </c>
      <c r="M165" s="59">
        <f>Maintenance!S52</f>
        <v>0</v>
      </c>
      <c r="N165" s="59">
        <f>Maintenance!T52</f>
        <v>0</v>
      </c>
      <c r="O165" s="59">
        <f>Maintenance!U52</f>
        <v>0</v>
      </c>
      <c r="P165" s="59">
        <f>Maintenance!V52</f>
        <v>0</v>
      </c>
      <c r="Q165" s="59">
        <f>Maintenance!W52</f>
        <v>0</v>
      </c>
      <c r="R165" s="59">
        <f>Maintenance!X52</f>
        <v>0</v>
      </c>
      <c r="S165" s="59">
        <f>Maintenance!Y52</f>
        <v>0</v>
      </c>
      <c r="T165" s="20">
        <f t="shared" si="18"/>
        <v>0</v>
      </c>
    </row>
    <row r="166" spans="1:20" x14ac:dyDescent="0.2">
      <c r="A166" s="63"/>
      <c r="B166" s="62" t="s">
        <v>206</v>
      </c>
      <c r="C166" s="62"/>
      <c r="D166" s="62"/>
      <c r="E166" s="62"/>
      <c r="F166" s="62"/>
      <c r="G166" s="62"/>
      <c r="H166" s="20">
        <f>SUM(H161:H165)</f>
        <v>0</v>
      </c>
      <c r="I166" s="20">
        <f t="shared" ref="I166:S166" si="21">SUM(I161:I165)</f>
        <v>0</v>
      </c>
      <c r="J166" s="20">
        <f t="shared" si="21"/>
        <v>0</v>
      </c>
      <c r="K166" s="20">
        <f t="shared" si="21"/>
        <v>0</v>
      </c>
      <c r="L166" s="20">
        <f t="shared" si="21"/>
        <v>0</v>
      </c>
      <c r="M166" s="20">
        <f t="shared" si="21"/>
        <v>0</v>
      </c>
      <c r="N166" s="20">
        <f t="shared" si="21"/>
        <v>0</v>
      </c>
      <c r="O166" s="20">
        <f t="shared" si="21"/>
        <v>0</v>
      </c>
      <c r="P166" s="20">
        <f t="shared" si="21"/>
        <v>0</v>
      </c>
      <c r="Q166" s="20">
        <f t="shared" si="21"/>
        <v>0</v>
      </c>
      <c r="R166" s="20">
        <f t="shared" si="21"/>
        <v>0</v>
      </c>
      <c r="S166" s="20">
        <f t="shared" si="21"/>
        <v>0</v>
      </c>
      <c r="T166" s="20">
        <f t="shared" si="18"/>
        <v>0</v>
      </c>
    </row>
    <row r="167" spans="1:20" x14ac:dyDescent="0.2">
      <c r="A167" s="63"/>
      <c r="B167" s="62" t="s">
        <v>270</v>
      </c>
      <c r="C167" s="62"/>
      <c r="D167" s="62"/>
      <c r="E167" s="62"/>
      <c r="F167" s="62"/>
      <c r="G167" s="62"/>
      <c r="H167" s="60">
        <f>H159+H166</f>
        <v>0</v>
      </c>
      <c r="I167" s="60">
        <f t="shared" ref="I167:S167" si="22">I159+I166</f>
        <v>0</v>
      </c>
      <c r="J167" s="60">
        <f t="shared" si="22"/>
        <v>0</v>
      </c>
      <c r="K167" s="60">
        <f t="shared" si="22"/>
        <v>0</v>
      </c>
      <c r="L167" s="60">
        <f t="shared" si="22"/>
        <v>0</v>
      </c>
      <c r="M167" s="60">
        <f t="shared" si="22"/>
        <v>0</v>
      </c>
      <c r="N167" s="60">
        <f t="shared" si="22"/>
        <v>0</v>
      </c>
      <c r="O167" s="60">
        <f t="shared" si="22"/>
        <v>0</v>
      </c>
      <c r="P167" s="60">
        <f t="shared" si="22"/>
        <v>0</v>
      </c>
      <c r="Q167" s="60">
        <f t="shared" si="22"/>
        <v>0</v>
      </c>
      <c r="R167" s="60">
        <f t="shared" si="22"/>
        <v>0</v>
      </c>
      <c r="S167" s="60">
        <f t="shared" si="22"/>
        <v>0</v>
      </c>
      <c r="T167" s="60">
        <f t="shared" si="18"/>
        <v>0</v>
      </c>
    </row>
    <row r="168" spans="1:20" x14ac:dyDescent="0.2">
      <c r="A168" s="63"/>
      <c r="B168" s="62" t="s">
        <v>109</v>
      </c>
      <c r="C168" s="62"/>
      <c r="D168" s="62"/>
      <c r="E168" s="62"/>
      <c r="F168" s="62"/>
      <c r="G168" s="62"/>
      <c r="T168" s="20">
        <f t="shared" si="18"/>
        <v>0</v>
      </c>
    </row>
    <row r="169" spans="1:20" x14ac:dyDescent="0.2">
      <c r="A169" s="63"/>
      <c r="B169" s="63"/>
      <c r="C169" s="63" t="s">
        <v>111</v>
      </c>
      <c r="D169" s="63"/>
      <c r="E169" s="63"/>
      <c r="F169" s="63"/>
      <c r="G169" s="63"/>
      <c r="H169" s="59">
        <f>Utilities!K21</f>
        <v>0</v>
      </c>
      <c r="I169" s="59">
        <f>Utilities!L21</f>
        <v>0</v>
      </c>
      <c r="J169" s="59">
        <f>Utilities!M21</f>
        <v>0</v>
      </c>
      <c r="K169" s="59">
        <f>Utilities!N21</f>
        <v>0</v>
      </c>
      <c r="L169" s="59">
        <f>Utilities!O21</f>
        <v>0</v>
      </c>
      <c r="M169" s="59">
        <f>Utilities!P21</f>
        <v>0</v>
      </c>
      <c r="N169" s="59">
        <f>Utilities!Q21</f>
        <v>0</v>
      </c>
      <c r="O169" s="59">
        <f>Utilities!R21</f>
        <v>0</v>
      </c>
      <c r="P169" s="59">
        <f>Utilities!S21</f>
        <v>0</v>
      </c>
      <c r="Q169" s="59">
        <f>Utilities!T21</f>
        <v>0</v>
      </c>
      <c r="R169" s="59">
        <f>Utilities!U21</f>
        <v>0</v>
      </c>
      <c r="S169" s="59">
        <f>Utilities!V21</f>
        <v>0</v>
      </c>
      <c r="T169" s="20">
        <f t="shared" si="18"/>
        <v>0</v>
      </c>
    </row>
    <row r="170" spans="1:20" x14ac:dyDescent="0.2">
      <c r="A170" s="63"/>
      <c r="B170" s="63"/>
      <c r="C170" s="63" t="s">
        <v>461</v>
      </c>
      <c r="D170" s="63"/>
      <c r="E170" s="63"/>
      <c r="F170" s="63"/>
      <c r="G170" s="63"/>
      <c r="H170" s="59">
        <f>Utilities!G22</f>
        <v>0</v>
      </c>
      <c r="I170" s="59">
        <f>Utilities!H22</f>
        <v>0</v>
      </c>
      <c r="J170" s="59">
        <f>Utilities!I22</f>
        <v>0</v>
      </c>
      <c r="K170" s="59">
        <f>Utilities!J22</f>
        <v>0</v>
      </c>
      <c r="L170" s="59">
        <f>Utilities!K22</f>
        <v>0</v>
      </c>
      <c r="M170" s="59">
        <f>Utilities!L22</f>
        <v>0</v>
      </c>
      <c r="N170" s="59">
        <f>Utilities!M22</f>
        <v>0</v>
      </c>
      <c r="O170" s="59">
        <f>Utilities!N22</f>
        <v>0</v>
      </c>
      <c r="P170" s="59">
        <f>Utilities!O22</f>
        <v>0</v>
      </c>
      <c r="Q170" s="59">
        <f>Utilities!P22</f>
        <v>0</v>
      </c>
      <c r="R170" s="59">
        <f>Utilities!Q22</f>
        <v>0</v>
      </c>
      <c r="S170" s="59">
        <f>Utilities!R22</f>
        <v>0</v>
      </c>
      <c r="T170" s="20">
        <f t="shared" si="18"/>
        <v>0</v>
      </c>
    </row>
    <row r="171" spans="1:20" x14ac:dyDescent="0.2">
      <c r="A171" s="63"/>
      <c r="B171" s="63"/>
      <c r="C171" s="63" t="s">
        <v>114</v>
      </c>
      <c r="D171" s="63"/>
      <c r="E171" s="63"/>
      <c r="F171" s="63"/>
      <c r="G171" s="63"/>
      <c r="H171" s="59">
        <f>Utilities!K23</f>
        <v>0</v>
      </c>
      <c r="I171" s="59">
        <f>Utilities!L23</f>
        <v>0</v>
      </c>
      <c r="J171" s="59">
        <f>Utilities!M23</f>
        <v>0</v>
      </c>
      <c r="K171" s="59">
        <f>Utilities!N23</f>
        <v>0</v>
      </c>
      <c r="L171" s="59">
        <f>Utilities!O23</f>
        <v>0</v>
      </c>
      <c r="M171" s="59">
        <f>Utilities!P23</f>
        <v>0</v>
      </c>
      <c r="N171" s="59">
        <f>Utilities!Q23</f>
        <v>0</v>
      </c>
      <c r="O171" s="59">
        <f>Utilities!R23</f>
        <v>0</v>
      </c>
      <c r="P171" s="59">
        <f>Utilities!S23</f>
        <v>0</v>
      </c>
      <c r="Q171" s="59">
        <f>Utilities!T23</f>
        <v>0</v>
      </c>
      <c r="R171" s="59">
        <f>Utilities!U23</f>
        <v>0</v>
      </c>
      <c r="S171" s="59">
        <f>Utilities!V23</f>
        <v>0</v>
      </c>
      <c r="T171" s="20">
        <f t="shared" si="18"/>
        <v>0</v>
      </c>
    </row>
    <row r="172" spans="1:20" x14ac:dyDescent="0.2">
      <c r="A172" s="63"/>
      <c r="B172" s="62" t="s">
        <v>314</v>
      </c>
      <c r="C172" s="62"/>
      <c r="D172" s="62"/>
      <c r="E172" s="62"/>
      <c r="F172" s="62"/>
      <c r="G172" s="62"/>
      <c r="H172" s="20">
        <f t="shared" ref="H172:S172" si="23">SUM(H169:H171)</f>
        <v>0</v>
      </c>
      <c r="I172" s="20">
        <f t="shared" si="23"/>
        <v>0</v>
      </c>
      <c r="J172" s="20">
        <f t="shared" si="23"/>
        <v>0</v>
      </c>
      <c r="K172" s="20">
        <f t="shared" si="23"/>
        <v>0</v>
      </c>
      <c r="L172" s="20">
        <f t="shared" si="23"/>
        <v>0</v>
      </c>
      <c r="M172" s="20">
        <f t="shared" si="23"/>
        <v>0</v>
      </c>
      <c r="N172" s="20">
        <f t="shared" si="23"/>
        <v>0</v>
      </c>
      <c r="O172" s="20">
        <f t="shared" si="23"/>
        <v>0</v>
      </c>
      <c r="P172" s="20">
        <f t="shared" si="23"/>
        <v>0</v>
      </c>
      <c r="Q172" s="20">
        <f t="shared" si="23"/>
        <v>0</v>
      </c>
      <c r="R172" s="20">
        <f t="shared" si="23"/>
        <v>0</v>
      </c>
      <c r="S172" s="20">
        <f t="shared" si="23"/>
        <v>0</v>
      </c>
      <c r="T172" s="20">
        <f t="shared" si="18"/>
        <v>0</v>
      </c>
    </row>
    <row r="173" spans="1:20" x14ac:dyDescent="0.2">
      <c r="A173" s="63"/>
      <c r="B173" s="62" t="s">
        <v>316</v>
      </c>
      <c r="C173" s="62"/>
      <c r="D173" s="62"/>
      <c r="E173" s="62"/>
      <c r="F173" s="62"/>
      <c r="G173" s="62"/>
      <c r="T173" s="20">
        <f t="shared" si="18"/>
        <v>0</v>
      </c>
    </row>
    <row r="174" spans="1:20" x14ac:dyDescent="0.2">
      <c r="A174" s="63"/>
      <c r="B174" s="63"/>
      <c r="C174" s="63"/>
      <c r="D174" s="63"/>
      <c r="E174" s="63"/>
      <c r="F174" s="63"/>
      <c r="G174" s="63"/>
      <c r="T174" s="20">
        <f t="shared" si="18"/>
        <v>0</v>
      </c>
    </row>
    <row r="175" spans="1:20" x14ac:dyDescent="0.2">
      <c r="A175" s="62" t="s">
        <v>318</v>
      </c>
      <c r="B175" s="62"/>
      <c r="C175" s="62"/>
      <c r="D175" s="62"/>
      <c r="E175" s="62"/>
      <c r="F175" s="62"/>
      <c r="G175" s="62"/>
      <c r="H175" s="61">
        <f>H183-H184</f>
        <v>121483</v>
      </c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>
        <f t="shared" si="18"/>
        <v>121483</v>
      </c>
    </row>
    <row r="176" spans="1:20" x14ac:dyDescent="0.2">
      <c r="A176" s="47" t="s">
        <v>438</v>
      </c>
      <c r="B176" s="7"/>
      <c r="C176" s="7"/>
      <c r="D176" s="7"/>
      <c r="E176" s="7"/>
      <c r="F176" s="7"/>
      <c r="G176" s="7"/>
      <c r="H176" s="65">
        <f>H175/(H8+H79)</f>
        <v>0.79167807103290977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1"/>
    </row>
    <row r="177" spans="1:20" x14ac:dyDescent="0.2">
      <c r="A177" s="7"/>
      <c r="B177" s="7"/>
      <c r="C177" s="7"/>
      <c r="D177" s="7"/>
      <c r="E177" s="7"/>
      <c r="F177" s="7"/>
      <c r="G177" s="7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83" spans="1:20" hidden="1" x14ac:dyDescent="0.2">
      <c r="D183" s="58" t="s">
        <v>439</v>
      </c>
      <c r="H183" s="59">
        <f>H8+H79</f>
        <v>153450</v>
      </c>
    </row>
    <row r="184" spans="1:20" hidden="1" x14ac:dyDescent="0.2">
      <c r="D184" s="58" t="s">
        <v>440</v>
      </c>
      <c r="H184" s="59">
        <f>H172+H167+H144+H126+H105+H39</f>
        <v>31967</v>
      </c>
    </row>
  </sheetData>
  <sheetProtection algorithmName="SHA-512" hashValue="4MrgfLHRaS/nbrMkvFF8v9+a31B3kbjwZoJcVVI3uPlQZqa/XWu89QQLa0GFsdkhwpWIzjJI5xLfAkdkPfOEOw==" saltValue="HGjyB3tq4yDY9JKuntLzQA==" spinCount="100000" sheet="1" objects="1" scenarios="1"/>
  <mergeCells count="2">
    <mergeCell ref="D3:E3"/>
    <mergeCell ref="D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43B8-2572-45B1-AE1C-BC6E3597BE2C}">
  <sheetPr>
    <tabColor rgb="FF5E5745"/>
  </sheetPr>
  <dimension ref="A1:AD78"/>
  <sheetViews>
    <sheetView workbookViewId="0">
      <pane xSplit="9" ySplit="6" topLeftCell="J37" activePane="bottomRight" state="frozen"/>
      <selection activeCell="J120" sqref="J120"/>
      <selection pane="topRight" activeCell="J120" sqref="J120"/>
      <selection pane="bottomLeft" activeCell="J120" sqref="J120"/>
      <selection pane="bottomRight" activeCell="G43" sqref="G43"/>
    </sheetView>
  </sheetViews>
  <sheetFormatPr defaultColWidth="8.75" defaultRowHeight="12.75" x14ac:dyDescent="0.2"/>
  <cols>
    <col min="1" max="5" width="8.75" style="1"/>
    <col min="6" max="6" width="11.25" style="1" customWidth="1"/>
    <col min="7" max="7" width="10.625" style="1" customWidth="1"/>
    <col min="8" max="8" width="10.625" style="3" customWidth="1"/>
    <col min="9" max="9" width="10.625" style="4" customWidth="1"/>
    <col min="10" max="10" width="1.75" style="1" customWidth="1"/>
    <col min="11" max="11" width="9.5" style="1" bestFit="1" customWidth="1"/>
    <col min="12" max="22" width="8.75" style="1"/>
    <col min="23" max="23" width="10.625" style="1" bestFit="1" customWidth="1"/>
    <col min="24" max="29" width="8.75" style="1"/>
    <col min="30" max="30" width="8.75" style="1" customWidth="1"/>
    <col min="31" max="16384" width="8.75" style="1"/>
  </cols>
  <sheetData>
    <row r="1" spans="1:30" x14ac:dyDescent="0.2">
      <c r="A1" s="85" t="s">
        <v>102</v>
      </c>
      <c r="B1" s="85"/>
      <c r="C1" s="86" t="s">
        <v>103</v>
      </c>
      <c r="D1" s="86"/>
      <c r="E1" s="86"/>
    </row>
    <row r="5" spans="1:30" x14ac:dyDescent="0.2">
      <c r="A5" s="2"/>
      <c r="B5" s="2"/>
      <c r="C5" s="2"/>
      <c r="D5" s="2"/>
      <c r="E5" s="2"/>
      <c r="F5" s="2"/>
      <c r="G5" s="6" t="s">
        <v>100</v>
      </c>
      <c r="H5" s="22"/>
      <c r="I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D5" s="1" t="s">
        <v>104</v>
      </c>
    </row>
    <row r="6" spans="1:30" x14ac:dyDescent="0.2">
      <c r="A6" s="2"/>
      <c r="B6" s="2"/>
      <c r="C6" s="2"/>
      <c r="D6" s="2"/>
      <c r="E6" s="2"/>
      <c r="F6" s="2"/>
      <c r="G6" s="6" t="s">
        <v>101</v>
      </c>
      <c r="H6" s="22" t="s">
        <v>97</v>
      </c>
      <c r="I6" s="24" t="s">
        <v>99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AD6" s="1" t="s">
        <v>105</v>
      </c>
    </row>
    <row r="7" spans="1:30" x14ac:dyDescent="0.2">
      <c r="A7" s="2" t="s">
        <v>13</v>
      </c>
      <c r="B7" s="2"/>
      <c r="C7" s="2"/>
      <c r="D7" s="2"/>
      <c r="E7" s="2"/>
      <c r="F7" s="2"/>
      <c r="G7" s="2"/>
      <c r="H7" s="23"/>
      <c r="I7" s="5"/>
      <c r="J7" s="2"/>
      <c r="K7" s="6" t="s">
        <v>0</v>
      </c>
      <c r="L7" s="6" t="s">
        <v>1</v>
      </c>
      <c r="M7" s="6" t="s">
        <v>2</v>
      </c>
      <c r="N7" s="6" t="s">
        <v>3</v>
      </c>
      <c r="O7" s="6" t="s">
        <v>4</v>
      </c>
      <c r="P7" s="6" t="s">
        <v>5</v>
      </c>
      <c r="Q7" s="6" t="s">
        <v>6</v>
      </c>
      <c r="R7" s="6" t="s">
        <v>7</v>
      </c>
      <c r="S7" s="6" t="s">
        <v>8</v>
      </c>
      <c r="T7" s="6" t="s">
        <v>9</v>
      </c>
      <c r="U7" s="6" t="s">
        <v>10</v>
      </c>
      <c r="V7" s="6" t="s">
        <v>11</v>
      </c>
      <c r="W7" s="6" t="s">
        <v>12</v>
      </c>
      <c r="AD7" s="1" t="s">
        <v>96</v>
      </c>
    </row>
    <row r="8" spans="1:30" x14ac:dyDescent="0.2">
      <c r="A8" s="2"/>
      <c r="B8" s="2" t="s">
        <v>89</v>
      </c>
      <c r="C8" s="2"/>
      <c r="D8" s="2"/>
      <c r="E8" s="2"/>
      <c r="F8" s="2"/>
      <c r="G8" s="2"/>
      <c r="H8" s="23"/>
      <c r="I8" s="5"/>
      <c r="J8" s="2"/>
      <c r="K8" s="8">
        <f>'Start Here'!C9</f>
        <v>100</v>
      </c>
      <c r="L8" s="7">
        <f>$K$8</f>
        <v>100</v>
      </c>
      <c r="M8" s="7">
        <f t="shared" ref="M8:V8" si="0">$K$8</f>
        <v>100</v>
      </c>
      <c r="N8" s="7">
        <f t="shared" si="0"/>
        <v>100</v>
      </c>
      <c r="O8" s="7">
        <f t="shared" si="0"/>
        <v>100</v>
      </c>
      <c r="P8" s="7">
        <f t="shared" si="0"/>
        <v>100</v>
      </c>
      <c r="Q8" s="7">
        <f t="shared" si="0"/>
        <v>100</v>
      </c>
      <c r="R8" s="7">
        <f t="shared" si="0"/>
        <v>100</v>
      </c>
      <c r="S8" s="7">
        <f t="shared" si="0"/>
        <v>100</v>
      </c>
      <c r="T8" s="7">
        <f t="shared" si="0"/>
        <v>100</v>
      </c>
      <c r="U8" s="7">
        <f t="shared" si="0"/>
        <v>100</v>
      </c>
      <c r="V8" s="7">
        <f t="shared" si="0"/>
        <v>100</v>
      </c>
      <c r="W8" s="2"/>
      <c r="AD8" s="1" t="s">
        <v>98</v>
      </c>
    </row>
    <row r="9" spans="1:30" x14ac:dyDescent="0.2">
      <c r="A9" s="2"/>
      <c r="B9" s="2" t="s">
        <v>90</v>
      </c>
      <c r="C9" s="2"/>
      <c r="D9" s="2"/>
      <c r="E9" s="2"/>
      <c r="F9" s="2"/>
      <c r="G9" s="2"/>
      <c r="H9" s="23"/>
      <c r="I9" s="5"/>
      <c r="J9" s="2"/>
      <c r="K9" s="7">
        <v>31</v>
      </c>
      <c r="L9" s="7">
        <v>29</v>
      </c>
      <c r="M9" s="7">
        <v>31</v>
      </c>
      <c r="N9" s="7">
        <v>30</v>
      </c>
      <c r="O9" s="7">
        <v>31</v>
      </c>
      <c r="P9" s="7">
        <v>30</v>
      </c>
      <c r="Q9" s="7">
        <v>31</v>
      </c>
      <c r="R9" s="7">
        <v>31</v>
      </c>
      <c r="S9" s="7">
        <v>30</v>
      </c>
      <c r="T9" s="7">
        <v>31</v>
      </c>
      <c r="U9" s="7">
        <v>30</v>
      </c>
      <c r="V9" s="7">
        <v>31</v>
      </c>
      <c r="W9" s="7"/>
      <c r="AD9" s="1" t="s">
        <v>106</v>
      </c>
    </row>
    <row r="10" spans="1:30" x14ac:dyDescent="0.2">
      <c r="A10" s="2"/>
      <c r="B10" s="2" t="s">
        <v>91</v>
      </c>
      <c r="C10" s="2"/>
      <c r="D10" s="2"/>
      <c r="E10" s="2"/>
      <c r="F10" s="2"/>
      <c r="G10" s="2"/>
      <c r="H10" s="23"/>
      <c r="I10" s="5"/>
      <c r="J10" s="2"/>
      <c r="K10" s="8">
        <f>K9*K8</f>
        <v>3100</v>
      </c>
      <c r="L10" s="8">
        <f t="shared" ref="L10:V10" si="1">L9*L8</f>
        <v>2900</v>
      </c>
      <c r="M10" s="8">
        <f t="shared" si="1"/>
        <v>3100</v>
      </c>
      <c r="N10" s="8">
        <f t="shared" si="1"/>
        <v>3000</v>
      </c>
      <c r="O10" s="8">
        <f t="shared" si="1"/>
        <v>3100</v>
      </c>
      <c r="P10" s="8">
        <f t="shared" si="1"/>
        <v>3000</v>
      </c>
      <c r="Q10" s="8">
        <f t="shared" si="1"/>
        <v>3100</v>
      </c>
      <c r="R10" s="8">
        <f t="shared" si="1"/>
        <v>3100</v>
      </c>
      <c r="S10" s="8">
        <f t="shared" si="1"/>
        <v>3000</v>
      </c>
      <c r="T10" s="8">
        <f t="shared" si="1"/>
        <v>3100</v>
      </c>
      <c r="U10" s="8">
        <f t="shared" si="1"/>
        <v>3000</v>
      </c>
      <c r="V10" s="8">
        <f t="shared" si="1"/>
        <v>3100</v>
      </c>
      <c r="W10" s="8">
        <f>SUM(K10:V10)</f>
        <v>36600</v>
      </c>
    </row>
    <row r="11" spans="1:30" x14ac:dyDescent="0.2">
      <c r="A11" s="2"/>
      <c r="B11" s="2" t="s">
        <v>92</v>
      </c>
      <c r="C11" s="2"/>
      <c r="D11" s="2"/>
      <c r="E11" s="2"/>
      <c r="F11" s="2"/>
      <c r="G11" s="2"/>
      <c r="H11" s="23"/>
      <c r="I11" s="5"/>
      <c r="J11" s="2"/>
      <c r="K11" s="8">
        <f>K10*K13</f>
        <v>1860</v>
      </c>
      <c r="L11" s="8">
        <f t="shared" ref="L11:V11" si="2">L10*L13</f>
        <v>1885</v>
      </c>
      <c r="M11" s="8">
        <f t="shared" si="2"/>
        <v>2015</v>
      </c>
      <c r="N11" s="8">
        <f t="shared" si="2"/>
        <v>1950</v>
      </c>
      <c r="O11" s="8">
        <f t="shared" si="2"/>
        <v>2015</v>
      </c>
      <c r="P11" s="8">
        <f t="shared" si="2"/>
        <v>1950</v>
      </c>
      <c r="Q11" s="8">
        <f t="shared" si="2"/>
        <v>2015</v>
      </c>
      <c r="R11" s="8">
        <f t="shared" si="2"/>
        <v>2015</v>
      </c>
      <c r="S11" s="8">
        <f t="shared" si="2"/>
        <v>1950</v>
      </c>
      <c r="T11" s="8">
        <f t="shared" si="2"/>
        <v>2015</v>
      </c>
      <c r="U11" s="8">
        <f t="shared" si="2"/>
        <v>1950</v>
      </c>
      <c r="V11" s="8">
        <f t="shared" si="2"/>
        <v>2015</v>
      </c>
      <c r="W11" s="8">
        <f>SUM(K11:V11)</f>
        <v>23635</v>
      </c>
    </row>
    <row r="12" spans="1:30" x14ac:dyDescent="0.2">
      <c r="A12" s="2"/>
      <c r="B12" s="2" t="s">
        <v>93</v>
      </c>
      <c r="C12" s="2"/>
      <c r="D12" s="2"/>
      <c r="E12" s="2"/>
      <c r="F12" s="2"/>
      <c r="G12" s="2"/>
      <c r="H12" s="23"/>
      <c r="I12" s="5"/>
      <c r="J12" s="2"/>
      <c r="K12" s="3">
        <v>82.5</v>
      </c>
      <c r="L12" s="3">
        <v>88</v>
      </c>
      <c r="M12" s="3">
        <v>88</v>
      </c>
      <c r="N12" s="3">
        <v>88</v>
      </c>
      <c r="O12" s="3">
        <v>88</v>
      </c>
      <c r="P12" s="3">
        <v>88</v>
      </c>
      <c r="Q12" s="3">
        <v>88</v>
      </c>
      <c r="R12" s="3">
        <v>88</v>
      </c>
      <c r="S12" s="3">
        <v>88</v>
      </c>
      <c r="T12" s="3">
        <v>88</v>
      </c>
      <c r="U12" s="3">
        <v>88</v>
      </c>
      <c r="V12" s="3">
        <v>88</v>
      </c>
      <c r="W12" s="9">
        <f>W15/W11</f>
        <v>87.567167336577114</v>
      </c>
    </row>
    <row r="13" spans="1:30" x14ac:dyDescent="0.2">
      <c r="A13" s="2"/>
      <c r="B13" s="2" t="s">
        <v>94</v>
      </c>
      <c r="C13" s="2"/>
      <c r="D13" s="2"/>
      <c r="E13" s="2"/>
      <c r="F13" s="2"/>
      <c r="G13" s="2"/>
      <c r="H13" s="23"/>
      <c r="I13" s="5"/>
      <c r="J13" s="2"/>
      <c r="K13" s="4">
        <v>0.6</v>
      </c>
      <c r="L13" s="4">
        <v>0.65</v>
      </c>
      <c r="M13" s="4">
        <v>0.65</v>
      </c>
      <c r="N13" s="4">
        <v>0.65</v>
      </c>
      <c r="O13" s="4">
        <v>0.65</v>
      </c>
      <c r="P13" s="4">
        <v>0.65</v>
      </c>
      <c r="Q13" s="4">
        <v>0.65</v>
      </c>
      <c r="R13" s="4">
        <v>0.65</v>
      </c>
      <c r="S13" s="4">
        <v>0.65</v>
      </c>
      <c r="T13" s="4">
        <v>0.65</v>
      </c>
      <c r="U13" s="4">
        <v>0.65</v>
      </c>
      <c r="V13" s="4">
        <v>0.65</v>
      </c>
      <c r="W13" s="10">
        <f>W11/W10</f>
        <v>0.64576502732240437</v>
      </c>
    </row>
    <row r="14" spans="1:30" x14ac:dyDescent="0.2">
      <c r="A14" s="2"/>
      <c r="B14" s="2"/>
      <c r="C14" s="2"/>
      <c r="D14" s="2"/>
      <c r="E14" s="2"/>
      <c r="F14" s="2"/>
      <c r="G14" s="2"/>
      <c r="H14" s="23"/>
      <c r="I14" s="5"/>
      <c r="J14" s="2"/>
      <c r="W14" s="7"/>
    </row>
    <row r="15" spans="1:30" x14ac:dyDescent="0.2">
      <c r="A15" s="2"/>
      <c r="B15" s="2" t="s">
        <v>95</v>
      </c>
      <c r="C15" s="2"/>
      <c r="D15" s="2"/>
      <c r="E15" s="2"/>
      <c r="F15" s="2"/>
      <c r="G15" s="2"/>
      <c r="H15" s="23"/>
      <c r="I15" s="5"/>
      <c r="J15" s="2"/>
      <c r="K15" s="20">
        <f>(K10*K13)*K12</f>
        <v>153450</v>
      </c>
      <c r="L15" s="20">
        <f t="shared" ref="L15:V15" si="3">(L10*L13)*L12</f>
        <v>165880</v>
      </c>
      <c r="M15" s="20">
        <f t="shared" si="3"/>
        <v>177320</v>
      </c>
      <c r="N15" s="20">
        <f t="shared" si="3"/>
        <v>171600</v>
      </c>
      <c r="O15" s="20">
        <f t="shared" si="3"/>
        <v>177320</v>
      </c>
      <c r="P15" s="20">
        <f t="shared" si="3"/>
        <v>171600</v>
      </c>
      <c r="Q15" s="20">
        <f t="shared" si="3"/>
        <v>177320</v>
      </c>
      <c r="R15" s="20">
        <f t="shared" si="3"/>
        <v>177320</v>
      </c>
      <c r="S15" s="20">
        <f t="shared" si="3"/>
        <v>171600</v>
      </c>
      <c r="T15" s="20">
        <f t="shared" si="3"/>
        <v>177320</v>
      </c>
      <c r="U15" s="20">
        <f t="shared" si="3"/>
        <v>171600</v>
      </c>
      <c r="V15" s="20">
        <f t="shared" si="3"/>
        <v>177320</v>
      </c>
      <c r="W15" s="20">
        <f>SUM(K15:V15)</f>
        <v>2069650</v>
      </c>
    </row>
    <row r="16" spans="1:30" x14ac:dyDescent="0.2">
      <c r="A16" s="2"/>
      <c r="B16" s="2"/>
      <c r="C16" s="2"/>
      <c r="D16" s="2"/>
      <c r="E16" s="2"/>
      <c r="F16" s="2"/>
      <c r="G16" s="6" t="s">
        <v>107</v>
      </c>
      <c r="H16" s="23"/>
      <c r="I16" s="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2">
      <c r="A17" s="2"/>
      <c r="B17" s="14" t="s">
        <v>21</v>
      </c>
      <c r="C17" s="12"/>
      <c r="D17" s="2"/>
      <c r="E17" s="2"/>
      <c r="F17" s="2"/>
      <c r="G17" s="6" t="s">
        <v>108</v>
      </c>
      <c r="H17" s="23"/>
      <c r="I17" s="5"/>
      <c r="J17" s="2"/>
      <c r="K17" s="18">
        <f>SUM(K18:K20)</f>
        <v>7447</v>
      </c>
      <c r="L17" s="18">
        <f t="shared" ref="L17:V17" si="4">SUM(L18:L20)</f>
        <v>7753.1</v>
      </c>
      <c r="M17" s="18">
        <f t="shared" si="4"/>
        <v>8280.9</v>
      </c>
      <c r="N17" s="18">
        <f t="shared" si="4"/>
        <v>8017</v>
      </c>
      <c r="O17" s="18">
        <f t="shared" si="4"/>
        <v>8280.9</v>
      </c>
      <c r="P17" s="18">
        <f t="shared" si="4"/>
        <v>8017</v>
      </c>
      <c r="Q17" s="18">
        <f t="shared" si="4"/>
        <v>8280.9</v>
      </c>
      <c r="R17" s="18">
        <f t="shared" si="4"/>
        <v>8280.9</v>
      </c>
      <c r="S17" s="18">
        <f t="shared" si="4"/>
        <v>8017</v>
      </c>
      <c r="T17" s="18">
        <f t="shared" si="4"/>
        <v>8280.9</v>
      </c>
      <c r="U17" s="18">
        <f t="shared" si="4"/>
        <v>8017</v>
      </c>
      <c r="V17" s="18">
        <f t="shared" si="4"/>
        <v>8280.9</v>
      </c>
      <c r="W17" s="2"/>
    </row>
    <row r="18" spans="1:23" x14ac:dyDescent="0.2">
      <c r="A18" s="2"/>
      <c r="B18" s="12"/>
      <c r="C18" s="12" t="s">
        <v>22</v>
      </c>
      <c r="D18" s="2"/>
      <c r="E18" s="2"/>
      <c r="F18" s="2"/>
      <c r="G18" s="1" t="s">
        <v>98</v>
      </c>
      <c r="I18" s="4">
        <v>0.02</v>
      </c>
      <c r="J18" s="2"/>
      <c r="K18" s="21">
        <f>IF($G18="% of Rev",K$15*$I18,IF($G18="CPOR",K$11*$H18,IF($G18="Per Day",K$9*$H18,IF($G18="Per Month",$H18,0))))</f>
        <v>3069</v>
      </c>
      <c r="L18" s="21">
        <f t="shared" ref="L18:V20" si="5">IF($G18="% of Rev",L$15*$I18,IF($G18="CPOR",L$11*$H18,IF($G18="Per Day",L$9*$H18,IF($G18="Per Month",$H18,0))))</f>
        <v>3317.6</v>
      </c>
      <c r="M18" s="21">
        <f t="shared" si="5"/>
        <v>3546.4</v>
      </c>
      <c r="N18" s="21">
        <f t="shared" si="5"/>
        <v>3432</v>
      </c>
      <c r="O18" s="21">
        <f t="shared" si="5"/>
        <v>3546.4</v>
      </c>
      <c r="P18" s="21">
        <f t="shared" si="5"/>
        <v>3432</v>
      </c>
      <c r="Q18" s="21">
        <f t="shared" si="5"/>
        <v>3546.4</v>
      </c>
      <c r="R18" s="21">
        <f t="shared" si="5"/>
        <v>3546.4</v>
      </c>
      <c r="S18" s="21">
        <f t="shared" si="5"/>
        <v>3432</v>
      </c>
      <c r="T18" s="21">
        <f t="shared" si="5"/>
        <v>3546.4</v>
      </c>
      <c r="U18" s="21">
        <f t="shared" si="5"/>
        <v>3432</v>
      </c>
      <c r="V18" s="21">
        <f t="shared" si="5"/>
        <v>3546.4</v>
      </c>
      <c r="W18" s="20">
        <f t="shared" ref="W18:W20" si="6">SUM(K18:V18)</f>
        <v>41393.000000000007</v>
      </c>
    </row>
    <row r="19" spans="1:23" x14ac:dyDescent="0.2">
      <c r="A19" s="2"/>
      <c r="B19" s="12"/>
      <c r="C19" s="12" t="s">
        <v>23</v>
      </c>
      <c r="D19" s="2"/>
      <c r="E19" s="2"/>
      <c r="F19" s="2"/>
      <c r="G19" s="1" t="s">
        <v>105</v>
      </c>
      <c r="H19" s="3">
        <v>100</v>
      </c>
      <c r="J19" s="2"/>
      <c r="K19" s="21">
        <f t="shared" ref="K19:K20" si="7">IF($G19="% of Rev",K$15*$I19,IF($G19="CPOR",K$11*$H19,IF($G19="Per Day",K$9*$H19,IF($G19="Per Month",$H19,0))))</f>
        <v>100</v>
      </c>
      <c r="L19" s="21">
        <f t="shared" si="5"/>
        <v>100</v>
      </c>
      <c r="M19" s="21">
        <f t="shared" si="5"/>
        <v>100</v>
      </c>
      <c r="N19" s="21">
        <f t="shared" si="5"/>
        <v>100</v>
      </c>
      <c r="O19" s="21">
        <f t="shared" si="5"/>
        <v>100</v>
      </c>
      <c r="P19" s="21">
        <f t="shared" si="5"/>
        <v>100</v>
      </c>
      <c r="Q19" s="21">
        <f t="shared" si="5"/>
        <v>100</v>
      </c>
      <c r="R19" s="21">
        <f t="shared" si="5"/>
        <v>100</v>
      </c>
      <c r="S19" s="21">
        <f t="shared" si="5"/>
        <v>100</v>
      </c>
      <c r="T19" s="21">
        <f t="shared" si="5"/>
        <v>100</v>
      </c>
      <c r="U19" s="21">
        <f t="shared" si="5"/>
        <v>100</v>
      </c>
      <c r="V19" s="21">
        <f t="shared" si="5"/>
        <v>100</v>
      </c>
      <c r="W19" s="20">
        <f t="shared" si="6"/>
        <v>1200</v>
      </c>
    </row>
    <row r="20" spans="1:23" x14ac:dyDescent="0.2">
      <c r="A20" s="2"/>
      <c r="B20" s="12"/>
      <c r="C20" s="12" t="s">
        <v>24</v>
      </c>
      <c r="D20" s="2"/>
      <c r="E20" s="2"/>
      <c r="F20" s="2"/>
      <c r="G20" s="1" t="s">
        <v>96</v>
      </c>
      <c r="H20" s="3">
        <v>2.2999999999999998</v>
      </c>
      <c r="J20" s="2"/>
      <c r="K20" s="21">
        <f t="shared" si="7"/>
        <v>4278</v>
      </c>
      <c r="L20" s="21">
        <f t="shared" si="5"/>
        <v>4335.5</v>
      </c>
      <c r="M20" s="21">
        <f t="shared" si="5"/>
        <v>4634.5</v>
      </c>
      <c r="N20" s="21">
        <f t="shared" si="5"/>
        <v>4485</v>
      </c>
      <c r="O20" s="21">
        <f t="shared" si="5"/>
        <v>4634.5</v>
      </c>
      <c r="P20" s="21">
        <f t="shared" si="5"/>
        <v>4485</v>
      </c>
      <c r="Q20" s="21">
        <f t="shared" si="5"/>
        <v>4634.5</v>
      </c>
      <c r="R20" s="21">
        <f t="shared" si="5"/>
        <v>4634.5</v>
      </c>
      <c r="S20" s="21">
        <f t="shared" si="5"/>
        <v>4485</v>
      </c>
      <c r="T20" s="21">
        <f t="shared" si="5"/>
        <v>4634.5</v>
      </c>
      <c r="U20" s="21">
        <f t="shared" si="5"/>
        <v>4485</v>
      </c>
      <c r="V20" s="21">
        <f t="shared" si="5"/>
        <v>4634.5</v>
      </c>
      <c r="W20" s="20">
        <f t="shared" si="6"/>
        <v>54360.5</v>
      </c>
    </row>
    <row r="21" spans="1:23" x14ac:dyDescent="0.2">
      <c r="A21" s="2"/>
      <c r="B21" s="2"/>
      <c r="C21" s="2"/>
      <c r="D21" s="2"/>
      <c r="E21" s="2"/>
      <c r="F21" s="2"/>
      <c r="G21" s="2"/>
      <c r="H21" s="23"/>
      <c r="I21" s="5"/>
      <c r="J21" s="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x14ac:dyDescent="0.2">
      <c r="A22" s="2"/>
      <c r="B22" s="15" t="s">
        <v>25</v>
      </c>
      <c r="C22" s="2"/>
      <c r="D22" s="2"/>
      <c r="E22" s="2"/>
      <c r="F22" s="2"/>
      <c r="G22" s="2"/>
      <c r="H22" s="23"/>
      <c r="I22" s="5"/>
      <c r="J22" s="2"/>
      <c r="K22" s="19">
        <f t="shared" ref="K22:V22" si="8">K23+K31+K35</f>
        <v>15810</v>
      </c>
      <c r="L22" s="19">
        <f t="shared" si="8"/>
        <v>15442.5</v>
      </c>
      <c r="M22" s="19">
        <f t="shared" si="8"/>
        <v>16507.5</v>
      </c>
      <c r="N22" s="19">
        <f t="shared" si="8"/>
        <v>15975</v>
      </c>
      <c r="O22" s="19">
        <f t="shared" si="8"/>
        <v>16507.5</v>
      </c>
      <c r="P22" s="19">
        <f t="shared" si="8"/>
        <v>15975</v>
      </c>
      <c r="Q22" s="19">
        <f t="shared" si="8"/>
        <v>16507.5</v>
      </c>
      <c r="R22" s="19">
        <f t="shared" si="8"/>
        <v>16507.5</v>
      </c>
      <c r="S22" s="19">
        <f t="shared" si="8"/>
        <v>15975</v>
      </c>
      <c r="T22" s="19">
        <f t="shared" si="8"/>
        <v>16507.5</v>
      </c>
      <c r="U22" s="19">
        <f t="shared" si="8"/>
        <v>15975</v>
      </c>
      <c r="V22" s="19">
        <f t="shared" si="8"/>
        <v>16507.5</v>
      </c>
      <c r="W22" s="19">
        <f>SUM(K22:V22)</f>
        <v>194197.5</v>
      </c>
    </row>
    <row r="23" spans="1:23" x14ac:dyDescent="0.2">
      <c r="A23" s="2"/>
      <c r="B23" s="2"/>
      <c r="C23" s="15" t="s">
        <v>26</v>
      </c>
      <c r="D23" s="2"/>
      <c r="E23" s="2"/>
      <c r="F23" s="2"/>
      <c r="G23" s="2"/>
      <c r="H23" s="23"/>
      <c r="I23" s="5"/>
      <c r="J23" s="2"/>
      <c r="K23" s="20">
        <f>K24+K25</f>
        <v>15810</v>
      </c>
      <c r="L23" s="20">
        <f t="shared" ref="L23:V23" si="9">L24+L25</f>
        <v>15442.5</v>
      </c>
      <c r="M23" s="20">
        <f t="shared" si="9"/>
        <v>16507.5</v>
      </c>
      <c r="N23" s="20">
        <f t="shared" si="9"/>
        <v>15975</v>
      </c>
      <c r="O23" s="20">
        <f t="shared" si="9"/>
        <v>16507.5</v>
      </c>
      <c r="P23" s="20">
        <f t="shared" si="9"/>
        <v>15975</v>
      </c>
      <c r="Q23" s="20">
        <f t="shared" si="9"/>
        <v>16507.5</v>
      </c>
      <c r="R23" s="20">
        <f t="shared" si="9"/>
        <v>16507.5</v>
      </c>
      <c r="S23" s="20">
        <f t="shared" si="9"/>
        <v>15975</v>
      </c>
      <c r="T23" s="20">
        <f t="shared" si="9"/>
        <v>16507.5</v>
      </c>
      <c r="U23" s="20">
        <f t="shared" si="9"/>
        <v>15975</v>
      </c>
      <c r="V23" s="20">
        <f t="shared" si="9"/>
        <v>16507.5</v>
      </c>
      <c r="W23" s="20">
        <f t="shared" ref="W23:W38" si="10">SUM(K23:V23)</f>
        <v>194197.5</v>
      </c>
    </row>
    <row r="24" spans="1:23" x14ac:dyDescent="0.2">
      <c r="A24" s="2"/>
      <c r="B24" s="2"/>
      <c r="C24" s="2"/>
      <c r="D24" s="2" t="s">
        <v>27</v>
      </c>
      <c r="E24" s="2"/>
      <c r="F24" s="2"/>
      <c r="J24" s="2"/>
      <c r="K24" s="21">
        <f t="shared" ref="K24:V24" si="11">IF($G24="% of Rev",K$15*$I24,IF($G24="CPOR",K$11*$H24,IF($G24="Per Day",K$9*$H24,IF($G24="Per Month",$H24,0))))</f>
        <v>0</v>
      </c>
      <c r="L24" s="21">
        <f t="shared" si="11"/>
        <v>0</v>
      </c>
      <c r="M24" s="21">
        <f t="shared" si="11"/>
        <v>0</v>
      </c>
      <c r="N24" s="21">
        <f t="shared" si="11"/>
        <v>0</v>
      </c>
      <c r="O24" s="21">
        <f t="shared" si="11"/>
        <v>0</v>
      </c>
      <c r="P24" s="21">
        <f t="shared" si="11"/>
        <v>0</v>
      </c>
      <c r="Q24" s="21">
        <f t="shared" si="11"/>
        <v>0</v>
      </c>
      <c r="R24" s="21">
        <f t="shared" si="11"/>
        <v>0</v>
      </c>
      <c r="S24" s="21">
        <f t="shared" si="11"/>
        <v>0</v>
      </c>
      <c r="T24" s="21">
        <f t="shared" si="11"/>
        <v>0</v>
      </c>
      <c r="U24" s="21">
        <f t="shared" si="11"/>
        <v>0</v>
      </c>
      <c r="V24" s="21">
        <f t="shared" si="11"/>
        <v>0</v>
      </c>
      <c r="W24" s="20">
        <f t="shared" si="10"/>
        <v>0</v>
      </c>
    </row>
    <row r="25" spans="1:23" x14ac:dyDescent="0.2">
      <c r="A25" s="2"/>
      <c r="B25" s="2"/>
      <c r="C25" s="2"/>
      <c r="D25" s="2" t="s">
        <v>28</v>
      </c>
      <c r="E25" s="2"/>
      <c r="F25" s="2"/>
      <c r="G25" s="2"/>
      <c r="H25" s="23"/>
      <c r="I25" s="5"/>
      <c r="J25" s="2"/>
      <c r="K25" s="20">
        <f t="shared" ref="K25:V25" si="12">SUM(K26:K30)</f>
        <v>15810</v>
      </c>
      <c r="L25" s="20">
        <f t="shared" si="12"/>
        <v>15442.5</v>
      </c>
      <c r="M25" s="20">
        <f t="shared" si="12"/>
        <v>16507.5</v>
      </c>
      <c r="N25" s="20">
        <f t="shared" si="12"/>
        <v>15975</v>
      </c>
      <c r="O25" s="20">
        <f t="shared" si="12"/>
        <v>16507.5</v>
      </c>
      <c r="P25" s="20">
        <f t="shared" si="12"/>
        <v>15975</v>
      </c>
      <c r="Q25" s="20">
        <f t="shared" si="12"/>
        <v>16507.5</v>
      </c>
      <c r="R25" s="20">
        <f t="shared" si="12"/>
        <v>16507.5</v>
      </c>
      <c r="S25" s="20">
        <f t="shared" si="12"/>
        <v>15975</v>
      </c>
      <c r="T25" s="20">
        <f t="shared" si="12"/>
        <v>16507.5</v>
      </c>
      <c r="U25" s="20">
        <f t="shared" si="12"/>
        <v>15975</v>
      </c>
      <c r="V25" s="20">
        <f t="shared" si="12"/>
        <v>16507.5</v>
      </c>
      <c r="W25" s="20">
        <f t="shared" si="10"/>
        <v>194197.5</v>
      </c>
    </row>
    <row r="26" spans="1:23" x14ac:dyDescent="0.2">
      <c r="A26" s="2"/>
      <c r="B26" s="2"/>
      <c r="C26" s="2"/>
      <c r="D26" s="2"/>
      <c r="E26" s="2" t="s">
        <v>29</v>
      </c>
      <c r="F26" s="2"/>
      <c r="G26" s="1" t="s">
        <v>104</v>
      </c>
      <c r="H26" s="3">
        <v>240</v>
      </c>
      <c r="J26" s="2"/>
      <c r="K26" s="21">
        <f t="shared" ref="K26:V30" si="13">IF($G26="% of Rev",K$15*$I26,IF($G26="CPOR",K$11*$H26,IF($G26="Per Day",K$9*$H26,IF($G26="Per Month",$H26,0))))</f>
        <v>7440</v>
      </c>
      <c r="L26" s="21">
        <f t="shared" si="13"/>
        <v>6960</v>
      </c>
      <c r="M26" s="21">
        <f t="shared" si="13"/>
        <v>7440</v>
      </c>
      <c r="N26" s="21">
        <f t="shared" si="13"/>
        <v>7200</v>
      </c>
      <c r="O26" s="21">
        <f t="shared" si="13"/>
        <v>7440</v>
      </c>
      <c r="P26" s="21">
        <f t="shared" si="13"/>
        <v>7200</v>
      </c>
      <c r="Q26" s="21">
        <f t="shared" si="13"/>
        <v>7440</v>
      </c>
      <c r="R26" s="21">
        <f t="shared" si="13"/>
        <v>7440</v>
      </c>
      <c r="S26" s="21">
        <f t="shared" si="13"/>
        <v>7200</v>
      </c>
      <c r="T26" s="21">
        <f t="shared" si="13"/>
        <v>7440</v>
      </c>
      <c r="U26" s="21">
        <f t="shared" si="13"/>
        <v>7200</v>
      </c>
      <c r="V26" s="21">
        <f t="shared" si="13"/>
        <v>7440</v>
      </c>
      <c r="W26" s="20">
        <f t="shared" si="10"/>
        <v>87840</v>
      </c>
    </row>
    <row r="27" spans="1:23" x14ac:dyDescent="0.2">
      <c r="A27" s="2"/>
      <c r="B27" s="2"/>
      <c r="C27" s="2"/>
      <c r="D27" s="2"/>
      <c r="E27" s="2" t="s">
        <v>30</v>
      </c>
      <c r="F27" s="2"/>
      <c r="J27" s="2"/>
      <c r="K27" s="21">
        <f t="shared" si="13"/>
        <v>0</v>
      </c>
      <c r="L27" s="21">
        <f t="shared" si="13"/>
        <v>0</v>
      </c>
      <c r="M27" s="21">
        <f t="shared" si="13"/>
        <v>0</v>
      </c>
      <c r="N27" s="21">
        <f t="shared" si="13"/>
        <v>0</v>
      </c>
      <c r="O27" s="21">
        <f t="shared" si="13"/>
        <v>0</v>
      </c>
      <c r="P27" s="21">
        <f t="shared" si="13"/>
        <v>0</v>
      </c>
      <c r="Q27" s="21">
        <f t="shared" si="13"/>
        <v>0</v>
      </c>
      <c r="R27" s="21">
        <f t="shared" si="13"/>
        <v>0</v>
      </c>
      <c r="S27" s="21">
        <f t="shared" si="13"/>
        <v>0</v>
      </c>
      <c r="T27" s="21">
        <f t="shared" si="13"/>
        <v>0</v>
      </c>
      <c r="U27" s="21">
        <f t="shared" si="13"/>
        <v>0</v>
      </c>
      <c r="V27" s="21">
        <f t="shared" si="13"/>
        <v>0</v>
      </c>
      <c r="W27" s="20">
        <f t="shared" si="10"/>
        <v>0</v>
      </c>
    </row>
    <row r="28" spans="1:23" x14ac:dyDescent="0.2">
      <c r="A28" s="2"/>
      <c r="B28" s="2"/>
      <c r="C28" s="2"/>
      <c r="D28" s="2"/>
      <c r="E28" s="2" t="s">
        <v>31</v>
      </c>
      <c r="F28" s="2"/>
      <c r="G28" s="1" t="s">
        <v>96</v>
      </c>
      <c r="H28" s="3">
        <v>4.5</v>
      </c>
      <c r="J28" s="2"/>
      <c r="K28" s="21">
        <f t="shared" si="13"/>
        <v>8370</v>
      </c>
      <c r="L28" s="21">
        <f t="shared" si="13"/>
        <v>8482.5</v>
      </c>
      <c r="M28" s="21">
        <f t="shared" si="13"/>
        <v>9067.5</v>
      </c>
      <c r="N28" s="21">
        <f t="shared" si="13"/>
        <v>8775</v>
      </c>
      <c r="O28" s="21">
        <f t="shared" si="13"/>
        <v>9067.5</v>
      </c>
      <c r="P28" s="21">
        <f t="shared" si="13"/>
        <v>8775</v>
      </c>
      <c r="Q28" s="21">
        <f t="shared" si="13"/>
        <v>9067.5</v>
      </c>
      <c r="R28" s="21">
        <f t="shared" si="13"/>
        <v>9067.5</v>
      </c>
      <c r="S28" s="21">
        <f t="shared" si="13"/>
        <v>8775</v>
      </c>
      <c r="T28" s="21">
        <f t="shared" si="13"/>
        <v>9067.5</v>
      </c>
      <c r="U28" s="21">
        <f t="shared" si="13"/>
        <v>8775</v>
      </c>
      <c r="V28" s="21">
        <f t="shared" si="13"/>
        <v>9067.5</v>
      </c>
      <c r="W28" s="20">
        <f t="shared" si="10"/>
        <v>106357.5</v>
      </c>
    </row>
    <row r="29" spans="1:23" x14ac:dyDescent="0.2">
      <c r="A29" s="2"/>
      <c r="B29" s="2"/>
      <c r="C29" s="2"/>
      <c r="D29" s="2"/>
      <c r="E29" s="2" t="s">
        <v>33</v>
      </c>
      <c r="F29" s="2"/>
      <c r="J29" s="2"/>
      <c r="K29" s="21">
        <f t="shared" si="13"/>
        <v>0</v>
      </c>
      <c r="L29" s="21">
        <f t="shared" si="13"/>
        <v>0</v>
      </c>
      <c r="M29" s="21">
        <f t="shared" si="13"/>
        <v>0</v>
      </c>
      <c r="N29" s="21">
        <f t="shared" si="13"/>
        <v>0</v>
      </c>
      <c r="O29" s="21">
        <f t="shared" si="13"/>
        <v>0</v>
      </c>
      <c r="P29" s="21">
        <f t="shared" si="13"/>
        <v>0</v>
      </c>
      <c r="Q29" s="21">
        <f t="shared" si="13"/>
        <v>0</v>
      </c>
      <c r="R29" s="21">
        <f t="shared" si="13"/>
        <v>0</v>
      </c>
      <c r="S29" s="21">
        <f t="shared" si="13"/>
        <v>0</v>
      </c>
      <c r="T29" s="21">
        <f t="shared" si="13"/>
        <v>0</v>
      </c>
      <c r="U29" s="21">
        <f t="shared" si="13"/>
        <v>0</v>
      </c>
      <c r="V29" s="21">
        <f t="shared" si="13"/>
        <v>0</v>
      </c>
      <c r="W29" s="20">
        <f t="shared" si="10"/>
        <v>0</v>
      </c>
    </row>
    <row r="30" spans="1:23" x14ac:dyDescent="0.2">
      <c r="A30" s="2"/>
      <c r="B30" s="2"/>
      <c r="C30" s="2"/>
      <c r="D30" s="2"/>
      <c r="E30" s="2" t="s">
        <v>16</v>
      </c>
      <c r="F30" s="2"/>
      <c r="J30" s="2"/>
      <c r="K30" s="21">
        <f t="shared" si="13"/>
        <v>0</v>
      </c>
      <c r="L30" s="21">
        <f t="shared" si="13"/>
        <v>0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21">
        <f t="shared" si="13"/>
        <v>0</v>
      </c>
      <c r="Q30" s="21">
        <f t="shared" si="13"/>
        <v>0</v>
      </c>
      <c r="R30" s="21">
        <f t="shared" si="13"/>
        <v>0</v>
      </c>
      <c r="S30" s="21">
        <f t="shared" si="13"/>
        <v>0</v>
      </c>
      <c r="T30" s="21">
        <f t="shared" si="13"/>
        <v>0</v>
      </c>
      <c r="U30" s="21">
        <f t="shared" si="13"/>
        <v>0</v>
      </c>
      <c r="V30" s="21">
        <f t="shared" si="13"/>
        <v>0</v>
      </c>
      <c r="W30" s="20">
        <f t="shared" si="10"/>
        <v>0</v>
      </c>
    </row>
    <row r="31" spans="1:23" x14ac:dyDescent="0.2">
      <c r="A31" s="2"/>
      <c r="B31" s="2"/>
      <c r="C31" s="15" t="s">
        <v>35</v>
      </c>
      <c r="D31" s="2"/>
      <c r="E31" s="2"/>
      <c r="F31" s="2"/>
      <c r="G31" s="2"/>
      <c r="H31" s="23"/>
      <c r="I31" s="5"/>
      <c r="J31" s="2"/>
      <c r="K31" s="20">
        <f t="shared" ref="K31:V31" si="14">SUM(K32:K34)</f>
        <v>0</v>
      </c>
      <c r="L31" s="20">
        <f t="shared" si="14"/>
        <v>0</v>
      </c>
      <c r="M31" s="20">
        <f t="shared" si="14"/>
        <v>0</v>
      </c>
      <c r="N31" s="20">
        <f t="shared" si="14"/>
        <v>0</v>
      </c>
      <c r="O31" s="20">
        <f t="shared" si="14"/>
        <v>0</v>
      </c>
      <c r="P31" s="20">
        <f t="shared" si="14"/>
        <v>0</v>
      </c>
      <c r="Q31" s="20">
        <f t="shared" si="14"/>
        <v>0</v>
      </c>
      <c r="R31" s="20">
        <f t="shared" si="14"/>
        <v>0</v>
      </c>
      <c r="S31" s="20">
        <f t="shared" si="14"/>
        <v>0</v>
      </c>
      <c r="T31" s="20">
        <f t="shared" si="14"/>
        <v>0</v>
      </c>
      <c r="U31" s="20">
        <f t="shared" si="14"/>
        <v>0</v>
      </c>
      <c r="V31" s="20">
        <f t="shared" si="14"/>
        <v>0</v>
      </c>
      <c r="W31" s="20">
        <f t="shared" si="10"/>
        <v>0</v>
      </c>
    </row>
    <row r="32" spans="1:23" x14ac:dyDescent="0.2">
      <c r="A32" s="2"/>
      <c r="B32" s="2"/>
      <c r="C32" s="2"/>
      <c r="D32" s="2" t="s">
        <v>36</v>
      </c>
      <c r="E32" s="2"/>
      <c r="F32" s="2"/>
      <c r="J32" s="2"/>
      <c r="K32" s="21">
        <f t="shared" ref="K32:V34" si="15">IF($G32="% of Rev",K$15*$I32,IF($G32="CPOR",K$11*$H32,IF($G32="Per Day",K$9*$H32,IF($G32="Per Month",$H32,0))))</f>
        <v>0</v>
      </c>
      <c r="L32" s="21">
        <f t="shared" si="15"/>
        <v>0</v>
      </c>
      <c r="M32" s="21">
        <f t="shared" si="15"/>
        <v>0</v>
      </c>
      <c r="N32" s="21">
        <f t="shared" si="15"/>
        <v>0</v>
      </c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>
        <f t="shared" si="15"/>
        <v>0</v>
      </c>
      <c r="S32" s="21">
        <f t="shared" si="15"/>
        <v>0</v>
      </c>
      <c r="T32" s="21">
        <f t="shared" si="15"/>
        <v>0</v>
      </c>
      <c r="U32" s="21">
        <f t="shared" si="15"/>
        <v>0</v>
      </c>
      <c r="V32" s="21">
        <f t="shared" si="15"/>
        <v>0</v>
      </c>
      <c r="W32" s="20">
        <f t="shared" si="10"/>
        <v>0</v>
      </c>
    </row>
    <row r="33" spans="1:23" x14ac:dyDescent="0.2">
      <c r="A33" s="2"/>
      <c r="B33" s="2"/>
      <c r="C33" s="2"/>
      <c r="D33" s="2" t="s">
        <v>38</v>
      </c>
      <c r="E33" s="2"/>
      <c r="F33" s="2"/>
      <c r="J33" s="2"/>
      <c r="K33" s="21">
        <f t="shared" si="15"/>
        <v>0</v>
      </c>
      <c r="L33" s="21">
        <f t="shared" si="15"/>
        <v>0</v>
      </c>
      <c r="M33" s="21">
        <f t="shared" si="15"/>
        <v>0</v>
      </c>
      <c r="N33" s="21">
        <f t="shared" si="15"/>
        <v>0</v>
      </c>
      <c r="O33" s="21">
        <f t="shared" si="15"/>
        <v>0</v>
      </c>
      <c r="P33" s="21">
        <f t="shared" si="15"/>
        <v>0</v>
      </c>
      <c r="Q33" s="21">
        <f t="shared" si="15"/>
        <v>0</v>
      </c>
      <c r="R33" s="21">
        <f t="shared" si="15"/>
        <v>0</v>
      </c>
      <c r="S33" s="21">
        <f t="shared" si="15"/>
        <v>0</v>
      </c>
      <c r="T33" s="21">
        <f t="shared" si="15"/>
        <v>0</v>
      </c>
      <c r="U33" s="21">
        <f t="shared" si="15"/>
        <v>0</v>
      </c>
      <c r="V33" s="21">
        <f t="shared" si="15"/>
        <v>0</v>
      </c>
      <c r="W33" s="20">
        <f t="shared" si="10"/>
        <v>0</v>
      </c>
    </row>
    <row r="34" spans="1:23" x14ac:dyDescent="0.2">
      <c r="A34" s="2"/>
      <c r="B34" s="2"/>
      <c r="C34" s="2"/>
      <c r="D34" s="2" t="s">
        <v>443</v>
      </c>
      <c r="E34" s="2"/>
      <c r="F34" s="2"/>
      <c r="J34" s="2"/>
      <c r="K34" s="21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21">
        <f t="shared" si="15"/>
        <v>0</v>
      </c>
      <c r="Q34" s="21">
        <f t="shared" si="15"/>
        <v>0</v>
      </c>
      <c r="R34" s="21">
        <f t="shared" si="15"/>
        <v>0</v>
      </c>
      <c r="S34" s="21">
        <f t="shared" si="15"/>
        <v>0</v>
      </c>
      <c r="T34" s="21">
        <f t="shared" si="15"/>
        <v>0</v>
      </c>
      <c r="U34" s="21">
        <f t="shared" si="15"/>
        <v>0</v>
      </c>
      <c r="V34" s="21">
        <f t="shared" si="15"/>
        <v>0</v>
      </c>
      <c r="W34" s="20">
        <f t="shared" si="10"/>
        <v>0</v>
      </c>
    </row>
    <row r="35" spans="1:23" x14ac:dyDescent="0.2">
      <c r="A35" s="2"/>
      <c r="B35" s="2"/>
      <c r="C35" s="15" t="s">
        <v>40</v>
      </c>
      <c r="D35" s="2"/>
      <c r="E35" s="2"/>
      <c r="F35" s="2"/>
      <c r="G35" s="2"/>
      <c r="H35" s="23"/>
      <c r="I35" s="5"/>
      <c r="J35" s="2"/>
      <c r="K35" s="20">
        <f>SUM(K36:K38)</f>
        <v>0</v>
      </c>
      <c r="L35" s="20">
        <f t="shared" ref="L35:V35" si="16">SUM(L36:L38)</f>
        <v>0</v>
      </c>
      <c r="M35" s="20">
        <f t="shared" si="16"/>
        <v>0</v>
      </c>
      <c r="N35" s="20">
        <f t="shared" si="16"/>
        <v>0</v>
      </c>
      <c r="O35" s="20">
        <f t="shared" si="16"/>
        <v>0</v>
      </c>
      <c r="P35" s="20">
        <f t="shared" si="16"/>
        <v>0</v>
      </c>
      <c r="Q35" s="20">
        <f t="shared" si="16"/>
        <v>0</v>
      </c>
      <c r="R35" s="20">
        <f t="shared" si="16"/>
        <v>0</v>
      </c>
      <c r="S35" s="20">
        <f t="shared" si="16"/>
        <v>0</v>
      </c>
      <c r="T35" s="20">
        <f t="shared" si="16"/>
        <v>0</v>
      </c>
      <c r="U35" s="20">
        <f t="shared" si="16"/>
        <v>0</v>
      </c>
      <c r="V35" s="20">
        <f t="shared" si="16"/>
        <v>0</v>
      </c>
      <c r="W35" s="20">
        <f t="shared" si="10"/>
        <v>0</v>
      </c>
    </row>
    <row r="36" spans="1:23" x14ac:dyDescent="0.2">
      <c r="A36" s="2"/>
      <c r="B36" s="2"/>
      <c r="C36" s="2"/>
      <c r="D36" s="2" t="s">
        <v>41</v>
      </c>
      <c r="E36" s="2"/>
      <c r="F36" s="2"/>
      <c r="J36" s="2"/>
      <c r="K36" s="21">
        <f t="shared" ref="K36:V39" si="17">IF($G36="% of Rev",K$15*$I36,IF($G36="CPOR",K$11*$H36,IF($G36="Per Day",K$9*$H36,IF($G36="Per Month",$H36,0))))</f>
        <v>0</v>
      </c>
      <c r="L36" s="21">
        <f t="shared" si="17"/>
        <v>0</v>
      </c>
      <c r="M36" s="21">
        <f t="shared" si="17"/>
        <v>0</v>
      </c>
      <c r="N36" s="21">
        <f t="shared" si="17"/>
        <v>0</v>
      </c>
      <c r="O36" s="21">
        <f t="shared" si="17"/>
        <v>0</v>
      </c>
      <c r="P36" s="21">
        <f t="shared" si="17"/>
        <v>0</v>
      </c>
      <c r="Q36" s="21">
        <f t="shared" si="17"/>
        <v>0</v>
      </c>
      <c r="R36" s="21">
        <f t="shared" si="17"/>
        <v>0</v>
      </c>
      <c r="S36" s="21">
        <f t="shared" si="17"/>
        <v>0</v>
      </c>
      <c r="T36" s="21">
        <f t="shared" si="17"/>
        <v>0</v>
      </c>
      <c r="U36" s="21">
        <f t="shared" si="17"/>
        <v>0</v>
      </c>
      <c r="V36" s="21">
        <f t="shared" si="17"/>
        <v>0</v>
      </c>
      <c r="W36" s="20">
        <f t="shared" si="10"/>
        <v>0</v>
      </c>
    </row>
    <row r="37" spans="1:23" x14ac:dyDescent="0.2">
      <c r="A37" s="2"/>
      <c r="B37" s="2"/>
      <c r="C37" s="2"/>
      <c r="D37" s="2" t="s">
        <v>42</v>
      </c>
      <c r="E37" s="2"/>
      <c r="F37" s="2"/>
      <c r="J37" s="2"/>
      <c r="K37" s="21">
        <f t="shared" si="17"/>
        <v>0</v>
      </c>
      <c r="L37" s="21">
        <f t="shared" si="17"/>
        <v>0</v>
      </c>
      <c r="M37" s="21">
        <f t="shared" si="17"/>
        <v>0</v>
      </c>
      <c r="N37" s="21">
        <f t="shared" si="17"/>
        <v>0</v>
      </c>
      <c r="O37" s="21">
        <f t="shared" si="17"/>
        <v>0</v>
      </c>
      <c r="P37" s="21">
        <f t="shared" si="17"/>
        <v>0</v>
      </c>
      <c r="Q37" s="21">
        <f t="shared" si="17"/>
        <v>0</v>
      </c>
      <c r="R37" s="21">
        <f t="shared" si="17"/>
        <v>0</v>
      </c>
      <c r="S37" s="21">
        <f t="shared" si="17"/>
        <v>0</v>
      </c>
      <c r="T37" s="21">
        <f t="shared" si="17"/>
        <v>0</v>
      </c>
      <c r="U37" s="21">
        <f t="shared" si="17"/>
        <v>0</v>
      </c>
      <c r="V37" s="21">
        <f t="shared" si="17"/>
        <v>0</v>
      </c>
      <c r="W37" s="20">
        <f t="shared" si="10"/>
        <v>0</v>
      </c>
    </row>
    <row r="38" spans="1:23" x14ac:dyDescent="0.2">
      <c r="A38" s="2"/>
      <c r="B38" s="2"/>
      <c r="C38" s="2"/>
      <c r="D38" s="2" t="s">
        <v>43</v>
      </c>
      <c r="E38" s="2"/>
      <c r="F38" s="2"/>
      <c r="J38" s="2"/>
      <c r="K38" s="21">
        <f t="shared" si="17"/>
        <v>0</v>
      </c>
      <c r="L38" s="21">
        <f t="shared" si="17"/>
        <v>0</v>
      </c>
      <c r="M38" s="21">
        <f t="shared" si="17"/>
        <v>0</v>
      </c>
      <c r="N38" s="21">
        <f t="shared" si="17"/>
        <v>0</v>
      </c>
      <c r="O38" s="21">
        <f t="shared" si="17"/>
        <v>0</v>
      </c>
      <c r="P38" s="21">
        <f t="shared" si="17"/>
        <v>0</v>
      </c>
      <c r="Q38" s="21">
        <f t="shared" si="17"/>
        <v>0</v>
      </c>
      <c r="R38" s="21">
        <f t="shared" si="17"/>
        <v>0</v>
      </c>
      <c r="S38" s="21">
        <f t="shared" si="17"/>
        <v>0</v>
      </c>
      <c r="T38" s="21">
        <f t="shared" si="17"/>
        <v>0</v>
      </c>
      <c r="U38" s="21">
        <f t="shared" si="17"/>
        <v>0</v>
      </c>
      <c r="V38" s="21">
        <f t="shared" si="17"/>
        <v>0</v>
      </c>
      <c r="W38" s="20">
        <f t="shared" si="10"/>
        <v>0</v>
      </c>
    </row>
    <row r="39" spans="1:23" x14ac:dyDescent="0.2">
      <c r="A39" s="2"/>
      <c r="B39" s="2"/>
      <c r="C39" s="2"/>
      <c r="D39" s="2"/>
      <c r="E39" s="2"/>
      <c r="F39" s="2"/>
      <c r="J39" s="2"/>
      <c r="K39" s="21">
        <f t="shared" si="17"/>
        <v>0</v>
      </c>
      <c r="L39" s="21">
        <f t="shared" si="17"/>
        <v>0</v>
      </c>
      <c r="M39" s="21">
        <f t="shared" si="17"/>
        <v>0</v>
      </c>
      <c r="N39" s="21">
        <f t="shared" si="17"/>
        <v>0</v>
      </c>
      <c r="O39" s="21">
        <f t="shared" si="17"/>
        <v>0</v>
      </c>
      <c r="P39" s="21">
        <f t="shared" si="17"/>
        <v>0</v>
      </c>
      <c r="Q39" s="21">
        <f t="shared" si="17"/>
        <v>0</v>
      </c>
      <c r="R39" s="21">
        <f t="shared" si="17"/>
        <v>0</v>
      </c>
      <c r="S39" s="21">
        <f t="shared" si="17"/>
        <v>0</v>
      </c>
      <c r="T39" s="21">
        <f t="shared" si="17"/>
        <v>0</v>
      </c>
      <c r="U39" s="21">
        <f t="shared" si="17"/>
        <v>0</v>
      </c>
      <c r="V39" s="21">
        <f t="shared" si="17"/>
        <v>0</v>
      </c>
      <c r="W39" s="20"/>
    </row>
    <row r="40" spans="1:23" x14ac:dyDescent="0.2">
      <c r="A40" s="2"/>
      <c r="B40" s="15" t="s">
        <v>44</v>
      </c>
      <c r="C40" s="2"/>
      <c r="D40" s="2"/>
      <c r="E40" s="2"/>
      <c r="F40" s="2"/>
      <c r="G40" s="2"/>
      <c r="H40" s="23"/>
      <c r="I40" s="5"/>
      <c r="J40" s="2"/>
      <c r="K40" s="19">
        <f t="shared" ref="K40:V40" si="18">K41+K47+K53+K54+K55+K65+K74+K77</f>
        <v>6510</v>
      </c>
      <c r="L40" s="19">
        <f t="shared" si="18"/>
        <v>6597.5</v>
      </c>
      <c r="M40" s="19">
        <f t="shared" si="18"/>
        <v>7052.5</v>
      </c>
      <c r="N40" s="19">
        <f t="shared" si="18"/>
        <v>6825</v>
      </c>
      <c r="O40" s="19">
        <f t="shared" si="18"/>
        <v>7052.5</v>
      </c>
      <c r="P40" s="19">
        <f t="shared" si="18"/>
        <v>6825</v>
      </c>
      <c r="Q40" s="19">
        <f t="shared" si="18"/>
        <v>7052.5</v>
      </c>
      <c r="R40" s="19">
        <f t="shared" si="18"/>
        <v>7052.5</v>
      </c>
      <c r="S40" s="19">
        <f t="shared" si="18"/>
        <v>6825</v>
      </c>
      <c r="T40" s="19">
        <f t="shared" si="18"/>
        <v>7052.5</v>
      </c>
      <c r="U40" s="19">
        <f t="shared" si="18"/>
        <v>6825</v>
      </c>
      <c r="V40" s="19">
        <f t="shared" si="18"/>
        <v>7052.5</v>
      </c>
      <c r="W40" s="20">
        <f>SUM(K40:V40)</f>
        <v>82722.5</v>
      </c>
    </row>
    <row r="41" spans="1:23" x14ac:dyDescent="0.2">
      <c r="A41" s="2"/>
      <c r="B41" s="2"/>
      <c r="C41" s="15" t="s">
        <v>45</v>
      </c>
      <c r="D41" s="2"/>
      <c r="E41" s="2"/>
      <c r="F41" s="2"/>
      <c r="G41" s="2"/>
      <c r="H41" s="23"/>
      <c r="I41" s="5"/>
      <c r="J41" s="2"/>
      <c r="K41" s="20">
        <f t="shared" ref="K41:V41" si="19">SUM(K43:K46)</f>
        <v>6510</v>
      </c>
      <c r="L41" s="20">
        <f t="shared" si="19"/>
        <v>6597.5</v>
      </c>
      <c r="M41" s="20">
        <f t="shared" si="19"/>
        <v>7052.5</v>
      </c>
      <c r="N41" s="20">
        <f t="shared" si="19"/>
        <v>6825</v>
      </c>
      <c r="O41" s="20">
        <f t="shared" si="19"/>
        <v>7052.5</v>
      </c>
      <c r="P41" s="20">
        <f t="shared" si="19"/>
        <v>6825</v>
      </c>
      <c r="Q41" s="20">
        <f t="shared" si="19"/>
        <v>7052.5</v>
      </c>
      <c r="R41" s="20">
        <f t="shared" si="19"/>
        <v>7052.5</v>
      </c>
      <c r="S41" s="20">
        <f t="shared" si="19"/>
        <v>6825</v>
      </c>
      <c r="T41" s="20">
        <f t="shared" si="19"/>
        <v>7052.5</v>
      </c>
      <c r="U41" s="20">
        <f t="shared" si="19"/>
        <v>6825</v>
      </c>
      <c r="V41" s="20">
        <f t="shared" si="19"/>
        <v>7052.5</v>
      </c>
      <c r="W41" s="20">
        <f>SUM(K41:V41)</f>
        <v>82722.5</v>
      </c>
    </row>
    <row r="42" spans="1:23" x14ac:dyDescent="0.2">
      <c r="A42" s="2"/>
      <c r="B42" s="2"/>
      <c r="C42" s="2"/>
      <c r="D42" s="2" t="s">
        <v>46</v>
      </c>
      <c r="E42" s="2"/>
      <c r="F42" s="2"/>
      <c r="G42" s="2"/>
      <c r="H42" s="23"/>
      <c r="I42" s="5"/>
      <c r="J42" s="2"/>
      <c r="K42" s="20">
        <f>K43+K44</f>
        <v>6510</v>
      </c>
      <c r="L42" s="20">
        <f t="shared" ref="L42:V42" si="20">L43+L44</f>
        <v>6597.5</v>
      </c>
      <c r="M42" s="20">
        <f t="shared" si="20"/>
        <v>7052.5</v>
      </c>
      <c r="N42" s="20">
        <f t="shared" si="20"/>
        <v>6825</v>
      </c>
      <c r="O42" s="20">
        <f t="shared" si="20"/>
        <v>7052.5</v>
      </c>
      <c r="P42" s="20">
        <f t="shared" si="20"/>
        <v>6825</v>
      </c>
      <c r="Q42" s="20">
        <f t="shared" si="20"/>
        <v>7052.5</v>
      </c>
      <c r="R42" s="20">
        <f t="shared" si="20"/>
        <v>7052.5</v>
      </c>
      <c r="S42" s="20">
        <f t="shared" si="20"/>
        <v>6825</v>
      </c>
      <c r="T42" s="20">
        <f t="shared" si="20"/>
        <v>7052.5</v>
      </c>
      <c r="U42" s="20">
        <f t="shared" si="20"/>
        <v>6825</v>
      </c>
      <c r="V42" s="20">
        <f t="shared" si="20"/>
        <v>7052.5</v>
      </c>
      <c r="W42" s="20">
        <f t="shared" ref="W42:W77" si="21">SUM(K42:V42)</f>
        <v>82722.5</v>
      </c>
    </row>
    <row r="43" spans="1:23" x14ac:dyDescent="0.2">
      <c r="A43" s="2"/>
      <c r="B43" s="2"/>
      <c r="C43" s="2"/>
      <c r="D43" s="2"/>
      <c r="E43" s="2" t="s">
        <v>47</v>
      </c>
      <c r="F43" s="2"/>
      <c r="G43" s="1" t="s">
        <v>96</v>
      </c>
      <c r="H43" s="3">
        <v>3.5</v>
      </c>
      <c r="J43" s="2"/>
      <c r="K43" s="21">
        <f t="shared" ref="K43:V46" si="22">IF($G43="% of Rev",K$15*$I43,IF($G43="CPOR",K$11*$H43,IF($G43="Per Day",K$9*$H43,IF($G43="Per Month",$H43,0))))</f>
        <v>6510</v>
      </c>
      <c r="L43" s="21">
        <f t="shared" si="22"/>
        <v>6597.5</v>
      </c>
      <c r="M43" s="21">
        <f t="shared" si="22"/>
        <v>7052.5</v>
      </c>
      <c r="N43" s="21">
        <f t="shared" si="22"/>
        <v>6825</v>
      </c>
      <c r="O43" s="21">
        <f t="shared" si="22"/>
        <v>7052.5</v>
      </c>
      <c r="P43" s="21">
        <f t="shared" si="22"/>
        <v>6825</v>
      </c>
      <c r="Q43" s="21">
        <f t="shared" si="22"/>
        <v>7052.5</v>
      </c>
      <c r="R43" s="21">
        <f t="shared" si="22"/>
        <v>7052.5</v>
      </c>
      <c r="S43" s="21">
        <f t="shared" si="22"/>
        <v>6825</v>
      </c>
      <c r="T43" s="21">
        <f t="shared" si="22"/>
        <v>7052.5</v>
      </c>
      <c r="U43" s="21">
        <f t="shared" si="22"/>
        <v>6825</v>
      </c>
      <c r="V43" s="21">
        <f t="shared" si="22"/>
        <v>7052.5</v>
      </c>
      <c r="W43" s="20">
        <f t="shared" si="21"/>
        <v>82722.5</v>
      </c>
    </row>
    <row r="44" spans="1:23" x14ac:dyDescent="0.2">
      <c r="A44" s="2"/>
      <c r="B44" s="2"/>
      <c r="C44" s="2"/>
      <c r="D44" s="2"/>
      <c r="E44" s="2" t="s">
        <v>48</v>
      </c>
      <c r="F44" s="2"/>
      <c r="J44" s="2"/>
      <c r="K44" s="21">
        <f t="shared" si="22"/>
        <v>0</v>
      </c>
      <c r="L44" s="21">
        <f t="shared" si="22"/>
        <v>0</v>
      </c>
      <c r="M44" s="21">
        <f t="shared" si="22"/>
        <v>0</v>
      </c>
      <c r="N44" s="21">
        <f t="shared" si="22"/>
        <v>0</v>
      </c>
      <c r="O44" s="21">
        <f t="shared" si="22"/>
        <v>0</v>
      </c>
      <c r="P44" s="21">
        <f t="shared" si="22"/>
        <v>0</v>
      </c>
      <c r="Q44" s="21">
        <f t="shared" si="22"/>
        <v>0</v>
      </c>
      <c r="R44" s="21">
        <f t="shared" si="22"/>
        <v>0</v>
      </c>
      <c r="S44" s="21">
        <f t="shared" si="22"/>
        <v>0</v>
      </c>
      <c r="T44" s="21">
        <f t="shared" si="22"/>
        <v>0</v>
      </c>
      <c r="U44" s="21">
        <f t="shared" si="22"/>
        <v>0</v>
      </c>
      <c r="V44" s="21">
        <f t="shared" si="22"/>
        <v>0</v>
      </c>
      <c r="W44" s="20">
        <f t="shared" si="21"/>
        <v>0</v>
      </c>
    </row>
    <row r="45" spans="1:23" x14ac:dyDescent="0.2">
      <c r="A45" s="2"/>
      <c r="B45" s="2"/>
      <c r="C45" s="2"/>
      <c r="D45" s="16" t="s">
        <v>444</v>
      </c>
      <c r="E45" s="2"/>
      <c r="F45" s="2"/>
      <c r="J45" s="2"/>
      <c r="K45" s="21">
        <f t="shared" si="22"/>
        <v>0</v>
      </c>
      <c r="L45" s="21">
        <f t="shared" si="22"/>
        <v>0</v>
      </c>
      <c r="M45" s="21">
        <f t="shared" si="22"/>
        <v>0</v>
      </c>
      <c r="N45" s="21">
        <f t="shared" si="22"/>
        <v>0</v>
      </c>
      <c r="O45" s="21">
        <f t="shared" si="22"/>
        <v>0</v>
      </c>
      <c r="P45" s="21">
        <f t="shared" si="22"/>
        <v>0</v>
      </c>
      <c r="Q45" s="21">
        <f t="shared" si="22"/>
        <v>0</v>
      </c>
      <c r="R45" s="21">
        <f t="shared" si="22"/>
        <v>0</v>
      </c>
      <c r="S45" s="21">
        <f t="shared" si="22"/>
        <v>0</v>
      </c>
      <c r="T45" s="21">
        <f t="shared" si="22"/>
        <v>0</v>
      </c>
      <c r="U45" s="21">
        <f t="shared" si="22"/>
        <v>0</v>
      </c>
      <c r="V45" s="21">
        <f t="shared" si="22"/>
        <v>0</v>
      </c>
      <c r="W45" s="20">
        <f t="shared" si="21"/>
        <v>0</v>
      </c>
    </row>
    <row r="46" spans="1:23" x14ac:dyDescent="0.2">
      <c r="A46" s="2"/>
      <c r="B46" s="2"/>
      <c r="C46" s="2"/>
      <c r="D46" s="2" t="s">
        <v>49</v>
      </c>
      <c r="E46" s="2"/>
      <c r="F46" s="2"/>
      <c r="J46" s="2"/>
      <c r="K46" s="21">
        <f t="shared" si="22"/>
        <v>0</v>
      </c>
      <c r="L46" s="21">
        <f t="shared" si="22"/>
        <v>0</v>
      </c>
      <c r="M46" s="21">
        <f t="shared" si="22"/>
        <v>0</v>
      </c>
      <c r="N46" s="21">
        <f t="shared" si="22"/>
        <v>0</v>
      </c>
      <c r="O46" s="21">
        <f t="shared" si="22"/>
        <v>0</v>
      </c>
      <c r="P46" s="21">
        <f t="shared" si="22"/>
        <v>0</v>
      </c>
      <c r="Q46" s="21">
        <f t="shared" si="22"/>
        <v>0</v>
      </c>
      <c r="R46" s="21">
        <f t="shared" si="22"/>
        <v>0</v>
      </c>
      <c r="S46" s="21">
        <f t="shared" si="22"/>
        <v>0</v>
      </c>
      <c r="T46" s="21">
        <f t="shared" si="22"/>
        <v>0</v>
      </c>
      <c r="U46" s="21">
        <f t="shared" si="22"/>
        <v>0</v>
      </c>
      <c r="V46" s="21">
        <f t="shared" si="22"/>
        <v>0</v>
      </c>
      <c r="W46" s="20">
        <f t="shared" si="21"/>
        <v>0</v>
      </c>
    </row>
    <row r="47" spans="1:23" x14ac:dyDescent="0.2">
      <c r="A47" s="2"/>
      <c r="B47" s="2"/>
      <c r="C47" s="15" t="s">
        <v>51</v>
      </c>
      <c r="D47" s="2"/>
      <c r="E47" s="2"/>
      <c r="F47" s="2"/>
      <c r="G47" s="2"/>
      <c r="H47" s="23"/>
      <c r="I47" s="5"/>
      <c r="J47" s="2"/>
      <c r="K47" s="20">
        <f>SUM(K48:K52)</f>
        <v>0</v>
      </c>
      <c r="L47" s="20">
        <f t="shared" ref="L47:V47" si="23">SUM(L48:L52)</f>
        <v>0</v>
      </c>
      <c r="M47" s="20">
        <f t="shared" si="23"/>
        <v>0</v>
      </c>
      <c r="N47" s="20">
        <f t="shared" si="23"/>
        <v>0</v>
      </c>
      <c r="O47" s="20">
        <f t="shared" si="23"/>
        <v>0</v>
      </c>
      <c r="P47" s="20">
        <f t="shared" si="23"/>
        <v>0</v>
      </c>
      <c r="Q47" s="20">
        <f t="shared" si="23"/>
        <v>0</v>
      </c>
      <c r="R47" s="20">
        <f t="shared" si="23"/>
        <v>0</v>
      </c>
      <c r="S47" s="20">
        <f t="shared" si="23"/>
        <v>0</v>
      </c>
      <c r="T47" s="20">
        <f t="shared" si="23"/>
        <v>0</v>
      </c>
      <c r="U47" s="20">
        <f t="shared" si="23"/>
        <v>0</v>
      </c>
      <c r="V47" s="20">
        <f t="shared" si="23"/>
        <v>0</v>
      </c>
      <c r="W47" s="20">
        <f t="shared" si="21"/>
        <v>0</v>
      </c>
    </row>
    <row r="48" spans="1:23" x14ac:dyDescent="0.2">
      <c r="A48" s="2"/>
      <c r="B48" s="2"/>
      <c r="C48" s="2"/>
      <c r="D48" s="2" t="s">
        <v>52</v>
      </c>
      <c r="E48" s="2"/>
      <c r="F48" s="2"/>
      <c r="J48" s="2"/>
      <c r="K48" s="21">
        <f t="shared" ref="K48:V54" si="24">IF($G48="% of Rev",K$15*$I48,IF($G48="CPOR",K$11*$H48,IF($G48="Per Day",K$9*$H48,IF($G48="Per Month",$H48,0))))</f>
        <v>0</v>
      </c>
      <c r="L48" s="21">
        <f t="shared" si="24"/>
        <v>0</v>
      </c>
      <c r="M48" s="21">
        <f t="shared" si="24"/>
        <v>0</v>
      </c>
      <c r="N48" s="21">
        <f t="shared" si="24"/>
        <v>0</v>
      </c>
      <c r="O48" s="21">
        <f t="shared" si="24"/>
        <v>0</v>
      </c>
      <c r="P48" s="21">
        <f t="shared" si="24"/>
        <v>0</v>
      </c>
      <c r="Q48" s="21">
        <f t="shared" si="24"/>
        <v>0</v>
      </c>
      <c r="R48" s="21">
        <f t="shared" si="24"/>
        <v>0</v>
      </c>
      <c r="S48" s="21">
        <f t="shared" si="24"/>
        <v>0</v>
      </c>
      <c r="T48" s="21">
        <f t="shared" si="24"/>
        <v>0</v>
      </c>
      <c r="U48" s="21">
        <f t="shared" si="24"/>
        <v>0</v>
      </c>
      <c r="V48" s="21">
        <f t="shared" si="24"/>
        <v>0</v>
      </c>
      <c r="W48" s="20">
        <f t="shared" si="21"/>
        <v>0</v>
      </c>
    </row>
    <row r="49" spans="1:23" x14ac:dyDescent="0.2">
      <c r="A49" s="2"/>
      <c r="B49" s="2"/>
      <c r="C49" s="2"/>
      <c r="D49" s="2" t="s">
        <v>53</v>
      </c>
      <c r="E49" s="2"/>
      <c r="F49" s="2"/>
      <c r="J49" s="2"/>
      <c r="K49" s="21">
        <f t="shared" si="24"/>
        <v>0</v>
      </c>
      <c r="L49" s="21">
        <f t="shared" si="24"/>
        <v>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21">
        <f t="shared" si="24"/>
        <v>0</v>
      </c>
      <c r="Q49" s="21">
        <f t="shared" si="24"/>
        <v>0</v>
      </c>
      <c r="R49" s="21">
        <f t="shared" si="24"/>
        <v>0</v>
      </c>
      <c r="S49" s="21">
        <f t="shared" si="24"/>
        <v>0</v>
      </c>
      <c r="T49" s="21">
        <f t="shared" si="24"/>
        <v>0</v>
      </c>
      <c r="U49" s="21">
        <f t="shared" si="24"/>
        <v>0</v>
      </c>
      <c r="V49" s="21">
        <f t="shared" si="24"/>
        <v>0</v>
      </c>
      <c r="W49" s="20">
        <f t="shared" si="21"/>
        <v>0</v>
      </c>
    </row>
    <row r="50" spans="1:23" x14ac:dyDescent="0.2">
      <c r="A50" s="2"/>
      <c r="B50" s="2"/>
      <c r="C50" s="2"/>
      <c r="D50" s="2" t="s">
        <v>54</v>
      </c>
      <c r="E50" s="2"/>
      <c r="F50" s="2"/>
      <c r="J50" s="2"/>
      <c r="K50" s="21">
        <f t="shared" si="24"/>
        <v>0</v>
      </c>
      <c r="L50" s="21">
        <f t="shared" si="24"/>
        <v>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21">
        <f t="shared" si="24"/>
        <v>0</v>
      </c>
      <c r="Q50" s="21">
        <f t="shared" si="24"/>
        <v>0</v>
      </c>
      <c r="R50" s="21">
        <f t="shared" si="24"/>
        <v>0</v>
      </c>
      <c r="S50" s="21">
        <f t="shared" si="24"/>
        <v>0</v>
      </c>
      <c r="T50" s="21">
        <f t="shared" si="24"/>
        <v>0</v>
      </c>
      <c r="U50" s="21">
        <f t="shared" si="24"/>
        <v>0</v>
      </c>
      <c r="V50" s="21">
        <f t="shared" si="24"/>
        <v>0</v>
      </c>
      <c r="W50" s="20">
        <f t="shared" si="21"/>
        <v>0</v>
      </c>
    </row>
    <row r="51" spans="1:23" x14ac:dyDescent="0.2">
      <c r="A51" s="2"/>
      <c r="B51" s="2"/>
      <c r="C51" s="2"/>
      <c r="D51" s="2" t="s">
        <v>55</v>
      </c>
      <c r="E51" s="2"/>
      <c r="F51" s="2"/>
      <c r="J51" s="2"/>
      <c r="K51" s="21">
        <f t="shared" si="24"/>
        <v>0</v>
      </c>
      <c r="L51" s="21">
        <f t="shared" si="24"/>
        <v>0</v>
      </c>
      <c r="M51" s="21">
        <f t="shared" si="24"/>
        <v>0</v>
      </c>
      <c r="N51" s="21">
        <f t="shared" si="24"/>
        <v>0</v>
      </c>
      <c r="O51" s="21">
        <f t="shared" si="24"/>
        <v>0</v>
      </c>
      <c r="P51" s="21">
        <f t="shared" si="24"/>
        <v>0</v>
      </c>
      <c r="Q51" s="21">
        <f t="shared" si="24"/>
        <v>0</v>
      </c>
      <c r="R51" s="21">
        <f t="shared" si="24"/>
        <v>0</v>
      </c>
      <c r="S51" s="21">
        <f t="shared" si="24"/>
        <v>0</v>
      </c>
      <c r="T51" s="21">
        <f t="shared" si="24"/>
        <v>0</v>
      </c>
      <c r="U51" s="21">
        <f t="shared" si="24"/>
        <v>0</v>
      </c>
      <c r="V51" s="21">
        <f t="shared" si="24"/>
        <v>0</v>
      </c>
      <c r="W51" s="20">
        <f t="shared" si="21"/>
        <v>0</v>
      </c>
    </row>
    <row r="52" spans="1:23" x14ac:dyDescent="0.2">
      <c r="A52" s="2"/>
      <c r="B52" s="2"/>
      <c r="C52" s="2"/>
      <c r="D52" s="2" t="s">
        <v>56</v>
      </c>
      <c r="E52" s="2"/>
      <c r="F52" s="2"/>
      <c r="J52" s="2"/>
      <c r="K52" s="21">
        <f t="shared" si="24"/>
        <v>0</v>
      </c>
      <c r="L52" s="21">
        <f t="shared" si="24"/>
        <v>0</v>
      </c>
      <c r="M52" s="21">
        <f t="shared" si="24"/>
        <v>0</v>
      </c>
      <c r="N52" s="21">
        <f t="shared" si="24"/>
        <v>0</v>
      </c>
      <c r="O52" s="21">
        <f t="shared" si="24"/>
        <v>0</v>
      </c>
      <c r="P52" s="21">
        <f t="shared" si="24"/>
        <v>0</v>
      </c>
      <c r="Q52" s="21">
        <f t="shared" si="24"/>
        <v>0</v>
      </c>
      <c r="R52" s="21">
        <f t="shared" si="24"/>
        <v>0</v>
      </c>
      <c r="S52" s="21">
        <f t="shared" si="24"/>
        <v>0</v>
      </c>
      <c r="T52" s="21">
        <f t="shared" si="24"/>
        <v>0</v>
      </c>
      <c r="U52" s="21">
        <f t="shared" si="24"/>
        <v>0</v>
      </c>
      <c r="V52" s="21">
        <f t="shared" si="24"/>
        <v>0</v>
      </c>
      <c r="W52" s="20">
        <f t="shared" si="21"/>
        <v>0</v>
      </c>
    </row>
    <row r="53" spans="1:23" x14ac:dyDescent="0.2">
      <c r="A53" s="2"/>
      <c r="B53" s="2"/>
      <c r="C53" s="15" t="s">
        <v>57</v>
      </c>
      <c r="D53" s="2"/>
      <c r="E53" s="2"/>
      <c r="F53" s="2"/>
      <c r="J53" s="2"/>
      <c r="K53" s="21">
        <f t="shared" si="24"/>
        <v>0</v>
      </c>
      <c r="L53" s="21">
        <f t="shared" si="24"/>
        <v>0</v>
      </c>
      <c r="M53" s="21">
        <f t="shared" si="24"/>
        <v>0</v>
      </c>
      <c r="N53" s="21">
        <f t="shared" si="24"/>
        <v>0</v>
      </c>
      <c r="O53" s="21">
        <f t="shared" si="24"/>
        <v>0</v>
      </c>
      <c r="P53" s="21">
        <f t="shared" si="24"/>
        <v>0</v>
      </c>
      <c r="Q53" s="21">
        <f t="shared" si="24"/>
        <v>0</v>
      </c>
      <c r="R53" s="21">
        <f t="shared" si="24"/>
        <v>0</v>
      </c>
      <c r="S53" s="21">
        <f t="shared" si="24"/>
        <v>0</v>
      </c>
      <c r="T53" s="21">
        <f t="shared" si="24"/>
        <v>0</v>
      </c>
      <c r="U53" s="21">
        <f t="shared" si="24"/>
        <v>0</v>
      </c>
      <c r="V53" s="21">
        <f t="shared" si="24"/>
        <v>0</v>
      </c>
      <c r="W53" s="20">
        <f t="shared" si="21"/>
        <v>0</v>
      </c>
    </row>
    <row r="54" spans="1:23" x14ac:dyDescent="0.2">
      <c r="A54" s="2"/>
      <c r="B54" s="2"/>
      <c r="C54" s="15" t="s">
        <v>58</v>
      </c>
      <c r="D54" s="2"/>
      <c r="E54" s="2"/>
      <c r="F54" s="2"/>
      <c r="J54" s="2"/>
      <c r="K54" s="21">
        <f t="shared" si="24"/>
        <v>0</v>
      </c>
      <c r="L54" s="21">
        <f t="shared" si="24"/>
        <v>0</v>
      </c>
      <c r="M54" s="21">
        <f t="shared" si="24"/>
        <v>0</v>
      </c>
      <c r="N54" s="21">
        <f t="shared" si="24"/>
        <v>0</v>
      </c>
      <c r="O54" s="21">
        <f t="shared" si="24"/>
        <v>0</v>
      </c>
      <c r="P54" s="21">
        <f t="shared" si="24"/>
        <v>0</v>
      </c>
      <c r="Q54" s="21">
        <f t="shared" si="24"/>
        <v>0</v>
      </c>
      <c r="R54" s="21">
        <f t="shared" si="24"/>
        <v>0</v>
      </c>
      <c r="S54" s="21">
        <f t="shared" si="24"/>
        <v>0</v>
      </c>
      <c r="T54" s="21">
        <f t="shared" si="24"/>
        <v>0</v>
      </c>
      <c r="U54" s="21">
        <f t="shared" si="24"/>
        <v>0</v>
      </c>
      <c r="V54" s="21">
        <f t="shared" si="24"/>
        <v>0</v>
      </c>
      <c r="W54" s="20">
        <f t="shared" si="21"/>
        <v>0</v>
      </c>
    </row>
    <row r="55" spans="1:23" x14ac:dyDescent="0.2">
      <c r="A55" s="2"/>
      <c r="B55" s="2"/>
      <c r="C55" s="15" t="s">
        <v>59</v>
      </c>
      <c r="D55" s="2"/>
      <c r="E55" s="2"/>
      <c r="F55" s="2"/>
      <c r="G55" s="2"/>
      <c r="H55" s="23"/>
      <c r="I55" s="5"/>
      <c r="J55" s="2"/>
      <c r="K55" s="20">
        <f>SUM(K56:K64)-K60</f>
        <v>0</v>
      </c>
      <c r="L55" s="20">
        <f t="shared" ref="L55:V55" si="25">SUM(L56:L64)-L60</f>
        <v>0</v>
      </c>
      <c r="M55" s="20">
        <f t="shared" si="25"/>
        <v>0</v>
      </c>
      <c r="N55" s="20">
        <f t="shared" si="25"/>
        <v>0</v>
      </c>
      <c r="O55" s="20">
        <f t="shared" si="25"/>
        <v>0</v>
      </c>
      <c r="P55" s="20">
        <f t="shared" si="25"/>
        <v>0</v>
      </c>
      <c r="Q55" s="20">
        <f t="shared" si="25"/>
        <v>0</v>
      </c>
      <c r="R55" s="20">
        <f t="shared" si="25"/>
        <v>0</v>
      </c>
      <c r="S55" s="20">
        <f t="shared" si="25"/>
        <v>0</v>
      </c>
      <c r="T55" s="20">
        <f t="shared" si="25"/>
        <v>0</v>
      </c>
      <c r="U55" s="20">
        <f t="shared" si="25"/>
        <v>0</v>
      </c>
      <c r="V55" s="20">
        <f t="shared" si="25"/>
        <v>0</v>
      </c>
      <c r="W55" s="20">
        <f t="shared" si="21"/>
        <v>0</v>
      </c>
    </row>
    <row r="56" spans="1:23" x14ac:dyDescent="0.2">
      <c r="A56" s="2"/>
      <c r="B56" s="2"/>
      <c r="C56" s="2"/>
      <c r="D56" s="2" t="s">
        <v>60</v>
      </c>
      <c r="E56" s="2"/>
      <c r="F56" s="2"/>
      <c r="J56" s="2"/>
      <c r="K56" s="21">
        <f t="shared" ref="K56:V64" si="26">IF($G56="% of Rev",K$15*$I56,IF($G56="CPOR",K$11*$H56,IF($G56="Per Day",K$9*$H56,IF($G56="Per Month",$H56,0))))</f>
        <v>0</v>
      </c>
      <c r="L56" s="21">
        <f t="shared" si="26"/>
        <v>0</v>
      </c>
      <c r="M56" s="21">
        <f t="shared" si="26"/>
        <v>0</v>
      </c>
      <c r="N56" s="21">
        <f t="shared" si="26"/>
        <v>0</v>
      </c>
      <c r="O56" s="21">
        <f t="shared" si="26"/>
        <v>0</v>
      </c>
      <c r="P56" s="21">
        <f t="shared" si="26"/>
        <v>0</v>
      </c>
      <c r="Q56" s="21">
        <f t="shared" si="26"/>
        <v>0</v>
      </c>
      <c r="R56" s="21">
        <f t="shared" si="26"/>
        <v>0</v>
      </c>
      <c r="S56" s="21">
        <f t="shared" si="26"/>
        <v>0</v>
      </c>
      <c r="T56" s="21">
        <f t="shared" si="26"/>
        <v>0</v>
      </c>
      <c r="U56" s="21">
        <f t="shared" si="26"/>
        <v>0</v>
      </c>
      <c r="V56" s="21">
        <f t="shared" si="26"/>
        <v>0</v>
      </c>
      <c r="W56" s="20">
        <f t="shared" si="21"/>
        <v>0</v>
      </c>
    </row>
    <row r="57" spans="1:23" x14ac:dyDescent="0.2">
      <c r="A57" s="2"/>
      <c r="B57" s="2"/>
      <c r="C57" s="2"/>
      <c r="D57" s="2" t="s">
        <v>61</v>
      </c>
      <c r="E57" s="2"/>
      <c r="F57" s="2"/>
      <c r="J57" s="2"/>
      <c r="K57" s="21">
        <f t="shared" si="26"/>
        <v>0</v>
      </c>
      <c r="L57" s="21">
        <f t="shared" si="26"/>
        <v>0</v>
      </c>
      <c r="M57" s="21">
        <f t="shared" si="26"/>
        <v>0</v>
      </c>
      <c r="N57" s="21">
        <f t="shared" si="26"/>
        <v>0</v>
      </c>
      <c r="O57" s="21">
        <f t="shared" si="26"/>
        <v>0</v>
      </c>
      <c r="P57" s="21">
        <f t="shared" si="26"/>
        <v>0</v>
      </c>
      <c r="Q57" s="21">
        <f t="shared" si="26"/>
        <v>0</v>
      </c>
      <c r="R57" s="21">
        <f t="shared" si="26"/>
        <v>0</v>
      </c>
      <c r="S57" s="21">
        <f t="shared" si="26"/>
        <v>0</v>
      </c>
      <c r="T57" s="21">
        <f t="shared" si="26"/>
        <v>0</v>
      </c>
      <c r="U57" s="21">
        <f t="shared" si="26"/>
        <v>0</v>
      </c>
      <c r="V57" s="21">
        <f t="shared" si="26"/>
        <v>0</v>
      </c>
      <c r="W57" s="20">
        <f t="shared" si="21"/>
        <v>0</v>
      </c>
    </row>
    <row r="58" spans="1:23" x14ac:dyDescent="0.2">
      <c r="A58" s="2"/>
      <c r="B58" s="2"/>
      <c r="C58" s="2"/>
      <c r="D58" s="2" t="s">
        <v>62</v>
      </c>
      <c r="E58" s="2"/>
      <c r="F58" s="2"/>
      <c r="J58" s="2"/>
      <c r="K58" s="21">
        <f t="shared" si="26"/>
        <v>0</v>
      </c>
      <c r="L58" s="21">
        <f t="shared" si="26"/>
        <v>0</v>
      </c>
      <c r="M58" s="21">
        <f t="shared" si="26"/>
        <v>0</v>
      </c>
      <c r="N58" s="21">
        <f t="shared" si="26"/>
        <v>0</v>
      </c>
      <c r="O58" s="21">
        <f t="shared" si="26"/>
        <v>0</v>
      </c>
      <c r="P58" s="21">
        <f t="shared" si="26"/>
        <v>0</v>
      </c>
      <c r="Q58" s="21">
        <f t="shared" si="26"/>
        <v>0</v>
      </c>
      <c r="R58" s="21">
        <f t="shared" si="26"/>
        <v>0</v>
      </c>
      <c r="S58" s="21">
        <f t="shared" si="26"/>
        <v>0</v>
      </c>
      <c r="T58" s="21">
        <f t="shared" si="26"/>
        <v>0</v>
      </c>
      <c r="U58" s="21">
        <f t="shared" si="26"/>
        <v>0</v>
      </c>
      <c r="V58" s="21">
        <f t="shared" si="26"/>
        <v>0</v>
      </c>
      <c r="W58" s="20">
        <f t="shared" si="21"/>
        <v>0</v>
      </c>
    </row>
    <row r="59" spans="1:23" x14ac:dyDescent="0.2">
      <c r="A59" s="2"/>
      <c r="B59" s="2"/>
      <c r="C59" s="2"/>
      <c r="D59" s="2" t="s">
        <v>63</v>
      </c>
      <c r="E59" s="2"/>
      <c r="F59" s="2"/>
      <c r="J59" s="2"/>
      <c r="K59" s="21">
        <f t="shared" si="26"/>
        <v>0</v>
      </c>
      <c r="L59" s="21">
        <f t="shared" si="26"/>
        <v>0</v>
      </c>
      <c r="M59" s="21">
        <f t="shared" si="26"/>
        <v>0</v>
      </c>
      <c r="N59" s="21">
        <f t="shared" si="26"/>
        <v>0</v>
      </c>
      <c r="O59" s="21">
        <f t="shared" si="26"/>
        <v>0</v>
      </c>
      <c r="P59" s="21">
        <f t="shared" si="26"/>
        <v>0</v>
      </c>
      <c r="Q59" s="21">
        <f t="shared" si="26"/>
        <v>0</v>
      </c>
      <c r="R59" s="21">
        <f t="shared" si="26"/>
        <v>0</v>
      </c>
      <c r="S59" s="21">
        <f t="shared" si="26"/>
        <v>0</v>
      </c>
      <c r="T59" s="21">
        <f t="shared" si="26"/>
        <v>0</v>
      </c>
      <c r="U59" s="21">
        <f t="shared" si="26"/>
        <v>0</v>
      </c>
      <c r="V59" s="21">
        <f t="shared" si="26"/>
        <v>0</v>
      </c>
      <c r="W59" s="20">
        <f t="shared" si="21"/>
        <v>0</v>
      </c>
    </row>
    <row r="60" spans="1:23" x14ac:dyDescent="0.2">
      <c r="A60" s="2"/>
      <c r="B60" s="2"/>
      <c r="C60" s="2"/>
      <c r="D60" s="2" t="s">
        <v>64</v>
      </c>
      <c r="E60" s="2"/>
      <c r="F60" s="2"/>
      <c r="J60" s="2"/>
      <c r="K60" s="21">
        <f t="shared" si="26"/>
        <v>0</v>
      </c>
      <c r="L60" s="21">
        <f t="shared" si="26"/>
        <v>0</v>
      </c>
      <c r="M60" s="21">
        <f t="shared" si="26"/>
        <v>0</v>
      </c>
      <c r="N60" s="21">
        <f t="shared" si="26"/>
        <v>0</v>
      </c>
      <c r="O60" s="21">
        <f t="shared" si="26"/>
        <v>0</v>
      </c>
      <c r="P60" s="21">
        <f t="shared" si="26"/>
        <v>0</v>
      </c>
      <c r="Q60" s="21">
        <f t="shared" si="26"/>
        <v>0</v>
      </c>
      <c r="R60" s="21">
        <f t="shared" si="26"/>
        <v>0</v>
      </c>
      <c r="S60" s="21">
        <f t="shared" si="26"/>
        <v>0</v>
      </c>
      <c r="T60" s="21">
        <f t="shared" si="26"/>
        <v>0</v>
      </c>
      <c r="U60" s="21">
        <f t="shared" si="26"/>
        <v>0</v>
      </c>
      <c r="V60" s="21">
        <f t="shared" si="26"/>
        <v>0</v>
      </c>
      <c r="W60" s="20">
        <f t="shared" si="21"/>
        <v>0</v>
      </c>
    </row>
    <row r="61" spans="1:23" x14ac:dyDescent="0.2">
      <c r="A61" s="2"/>
      <c r="B61" s="2"/>
      <c r="C61" s="2"/>
      <c r="D61" s="2"/>
      <c r="E61" s="2" t="s">
        <v>65</v>
      </c>
      <c r="F61" s="2"/>
      <c r="J61" s="2"/>
      <c r="K61" s="21">
        <f t="shared" si="26"/>
        <v>0</v>
      </c>
      <c r="L61" s="21">
        <f t="shared" si="26"/>
        <v>0</v>
      </c>
      <c r="M61" s="21">
        <f t="shared" si="26"/>
        <v>0</v>
      </c>
      <c r="N61" s="21">
        <f t="shared" si="26"/>
        <v>0</v>
      </c>
      <c r="O61" s="21">
        <f t="shared" si="26"/>
        <v>0</v>
      </c>
      <c r="P61" s="21">
        <f t="shared" si="26"/>
        <v>0</v>
      </c>
      <c r="Q61" s="21">
        <f t="shared" si="26"/>
        <v>0</v>
      </c>
      <c r="R61" s="21">
        <f t="shared" si="26"/>
        <v>0</v>
      </c>
      <c r="S61" s="21">
        <f t="shared" si="26"/>
        <v>0</v>
      </c>
      <c r="T61" s="21">
        <f t="shared" si="26"/>
        <v>0</v>
      </c>
      <c r="U61" s="21">
        <f t="shared" si="26"/>
        <v>0</v>
      </c>
      <c r="V61" s="21">
        <f t="shared" si="26"/>
        <v>0</v>
      </c>
      <c r="W61" s="20">
        <f t="shared" si="21"/>
        <v>0</v>
      </c>
    </row>
    <row r="62" spans="1:23" x14ac:dyDescent="0.2">
      <c r="A62" s="2"/>
      <c r="B62" s="2"/>
      <c r="C62" s="2"/>
      <c r="D62" s="2"/>
      <c r="E62" s="2" t="s">
        <v>66</v>
      </c>
      <c r="F62" s="2"/>
      <c r="J62" s="2"/>
      <c r="K62" s="21">
        <f t="shared" si="26"/>
        <v>0</v>
      </c>
      <c r="L62" s="21">
        <f t="shared" si="26"/>
        <v>0</v>
      </c>
      <c r="M62" s="21">
        <f t="shared" si="26"/>
        <v>0</v>
      </c>
      <c r="N62" s="21">
        <f t="shared" si="26"/>
        <v>0</v>
      </c>
      <c r="O62" s="21">
        <f t="shared" si="26"/>
        <v>0</v>
      </c>
      <c r="P62" s="21">
        <f t="shared" si="26"/>
        <v>0</v>
      </c>
      <c r="Q62" s="21">
        <f t="shared" si="26"/>
        <v>0</v>
      </c>
      <c r="R62" s="21">
        <f t="shared" si="26"/>
        <v>0</v>
      </c>
      <c r="S62" s="21">
        <f t="shared" si="26"/>
        <v>0</v>
      </c>
      <c r="T62" s="21">
        <f t="shared" si="26"/>
        <v>0</v>
      </c>
      <c r="U62" s="21">
        <f t="shared" si="26"/>
        <v>0</v>
      </c>
      <c r="V62" s="21">
        <f t="shared" si="26"/>
        <v>0</v>
      </c>
      <c r="W62" s="20">
        <f t="shared" si="21"/>
        <v>0</v>
      </c>
    </row>
    <row r="63" spans="1:23" x14ac:dyDescent="0.2">
      <c r="A63" s="2"/>
      <c r="B63" s="2"/>
      <c r="C63" s="2"/>
      <c r="D63" s="2" t="s">
        <v>67</v>
      </c>
      <c r="E63" s="2"/>
      <c r="F63" s="2"/>
      <c r="J63" s="2"/>
      <c r="K63" s="21">
        <f t="shared" si="26"/>
        <v>0</v>
      </c>
      <c r="L63" s="21">
        <f t="shared" si="26"/>
        <v>0</v>
      </c>
      <c r="M63" s="21">
        <f t="shared" si="26"/>
        <v>0</v>
      </c>
      <c r="N63" s="21">
        <f t="shared" si="26"/>
        <v>0</v>
      </c>
      <c r="O63" s="21">
        <f t="shared" si="26"/>
        <v>0</v>
      </c>
      <c r="P63" s="21">
        <f t="shared" si="26"/>
        <v>0</v>
      </c>
      <c r="Q63" s="21">
        <f t="shared" si="26"/>
        <v>0</v>
      </c>
      <c r="R63" s="21">
        <f t="shared" si="26"/>
        <v>0</v>
      </c>
      <c r="S63" s="21">
        <f t="shared" si="26"/>
        <v>0</v>
      </c>
      <c r="T63" s="21">
        <f t="shared" si="26"/>
        <v>0</v>
      </c>
      <c r="U63" s="21">
        <f t="shared" si="26"/>
        <v>0</v>
      </c>
      <c r="V63" s="21">
        <f t="shared" si="26"/>
        <v>0</v>
      </c>
      <c r="W63" s="20">
        <f t="shared" si="21"/>
        <v>0</v>
      </c>
    </row>
    <row r="64" spans="1:23" x14ac:dyDescent="0.2">
      <c r="A64" s="2"/>
      <c r="B64" s="2"/>
      <c r="C64" s="2"/>
      <c r="D64" s="2" t="s">
        <v>68</v>
      </c>
      <c r="E64" s="2"/>
      <c r="F64" s="2"/>
      <c r="J64" s="2"/>
      <c r="K64" s="21">
        <f t="shared" si="26"/>
        <v>0</v>
      </c>
      <c r="L64" s="21">
        <f t="shared" si="26"/>
        <v>0</v>
      </c>
      <c r="M64" s="21">
        <f t="shared" si="26"/>
        <v>0</v>
      </c>
      <c r="N64" s="21">
        <f t="shared" si="26"/>
        <v>0</v>
      </c>
      <c r="O64" s="21">
        <f t="shared" si="26"/>
        <v>0</v>
      </c>
      <c r="P64" s="21">
        <f t="shared" si="26"/>
        <v>0</v>
      </c>
      <c r="Q64" s="21">
        <f t="shared" si="26"/>
        <v>0</v>
      </c>
      <c r="R64" s="21">
        <f t="shared" si="26"/>
        <v>0</v>
      </c>
      <c r="S64" s="21">
        <f t="shared" si="26"/>
        <v>0</v>
      </c>
      <c r="T64" s="21">
        <f t="shared" si="26"/>
        <v>0</v>
      </c>
      <c r="U64" s="21">
        <f t="shared" si="26"/>
        <v>0</v>
      </c>
      <c r="V64" s="21">
        <f t="shared" si="26"/>
        <v>0</v>
      </c>
      <c r="W64" s="20">
        <f t="shared" si="21"/>
        <v>0</v>
      </c>
    </row>
    <row r="65" spans="1:23" x14ac:dyDescent="0.2">
      <c r="A65" s="2"/>
      <c r="B65" s="2"/>
      <c r="C65" s="15" t="s">
        <v>69</v>
      </c>
      <c r="D65" s="2"/>
      <c r="E65" s="2"/>
      <c r="F65" s="2"/>
      <c r="J65" s="2"/>
      <c r="K65" s="20">
        <f t="shared" ref="K65:V65" si="27">SUM(K66:K76)-K74</f>
        <v>0</v>
      </c>
      <c r="L65" s="20">
        <f t="shared" si="27"/>
        <v>0</v>
      </c>
      <c r="M65" s="20">
        <f t="shared" si="27"/>
        <v>0</v>
      </c>
      <c r="N65" s="20">
        <f t="shared" si="27"/>
        <v>0</v>
      </c>
      <c r="O65" s="20">
        <f t="shared" si="27"/>
        <v>0</v>
      </c>
      <c r="P65" s="20">
        <f t="shared" si="27"/>
        <v>0</v>
      </c>
      <c r="Q65" s="20">
        <f t="shared" si="27"/>
        <v>0</v>
      </c>
      <c r="R65" s="20">
        <f t="shared" si="27"/>
        <v>0</v>
      </c>
      <c r="S65" s="20">
        <f t="shared" si="27"/>
        <v>0</v>
      </c>
      <c r="T65" s="20">
        <f t="shared" si="27"/>
        <v>0</v>
      </c>
      <c r="U65" s="20">
        <f t="shared" si="27"/>
        <v>0</v>
      </c>
      <c r="V65" s="20">
        <f t="shared" si="27"/>
        <v>0</v>
      </c>
      <c r="W65" s="20">
        <f t="shared" si="21"/>
        <v>0</v>
      </c>
    </row>
    <row r="66" spans="1:23" x14ac:dyDescent="0.2">
      <c r="A66" s="2"/>
      <c r="B66" s="2"/>
      <c r="C66" s="2"/>
      <c r="D66" s="2" t="s">
        <v>72</v>
      </c>
      <c r="E66" s="2"/>
      <c r="F66" s="2"/>
      <c r="J66" s="2"/>
      <c r="K66" s="21">
        <f t="shared" ref="K66:V73" si="28">IF($G66="% of Rev",K$15*$I66,IF($G66="CPOR",K$11*$H66,IF($G66="Per Day",K$9*$H66,IF($G66="Per Month",$H66,0))))</f>
        <v>0</v>
      </c>
      <c r="L66" s="21">
        <f t="shared" si="28"/>
        <v>0</v>
      </c>
      <c r="M66" s="21">
        <f t="shared" si="28"/>
        <v>0</v>
      </c>
      <c r="N66" s="21">
        <f t="shared" si="28"/>
        <v>0</v>
      </c>
      <c r="O66" s="21">
        <f t="shared" si="28"/>
        <v>0</v>
      </c>
      <c r="P66" s="21">
        <f t="shared" si="28"/>
        <v>0</v>
      </c>
      <c r="Q66" s="21">
        <f t="shared" si="28"/>
        <v>0</v>
      </c>
      <c r="R66" s="21">
        <f t="shared" si="28"/>
        <v>0</v>
      </c>
      <c r="S66" s="21">
        <f t="shared" si="28"/>
        <v>0</v>
      </c>
      <c r="T66" s="21">
        <f t="shared" si="28"/>
        <v>0</v>
      </c>
      <c r="U66" s="21">
        <f t="shared" si="28"/>
        <v>0</v>
      </c>
      <c r="V66" s="21">
        <f t="shared" si="28"/>
        <v>0</v>
      </c>
      <c r="W66" s="20">
        <f t="shared" si="21"/>
        <v>0</v>
      </c>
    </row>
    <row r="67" spans="1:23" x14ac:dyDescent="0.2">
      <c r="A67" s="2"/>
      <c r="B67" s="2"/>
      <c r="C67" s="2"/>
      <c r="D67" s="2" t="s">
        <v>75</v>
      </c>
      <c r="E67" s="2"/>
      <c r="F67" s="2"/>
      <c r="J67" s="2"/>
      <c r="K67" s="21">
        <f t="shared" si="28"/>
        <v>0</v>
      </c>
      <c r="L67" s="21">
        <f t="shared" si="28"/>
        <v>0</v>
      </c>
      <c r="M67" s="21">
        <f t="shared" si="28"/>
        <v>0</v>
      </c>
      <c r="N67" s="21">
        <f t="shared" si="28"/>
        <v>0</v>
      </c>
      <c r="O67" s="21">
        <f t="shared" si="28"/>
        <v>0</v>
      </c>
      <c r="P67" s="21">
        <f t="shared" si="28"/>
        <v>0</v>
      </c>
      <c r="Q67" s="21">
        <f t="shared" si="28"/>
        <v>0</v>
      </c>
      <c r="R67" s="21">
        <f t="shared" si="28"/>
        <v>0</v>
      </c>
      <c r="S67" s="21">
        <f t="shared" si="28"/>
        <v>0</v>
      </c>
      <c r="T67" s="21">
        <f t="shared" si="28"/>
        <v>0</v>
      </c>
      <c r="U67" s="21">
        <f t="shared" si="28"/>
        <v>0</v>
      </c>
      <c r="V67" s="21">
        <f t="shared" si="28"/>
        <v>0</v>
      </c>
      <c r="W67" s="20">
        <f t="shared" si="21"/>
        <v>0</v>
      </c>
    </row>
    <row r="68" spans="1:23" x14ac:dyDescent="0.2">
      <c r="A68" s="2"/>
      <c r="B68" s="2"/>
      <c r="C68" s="2"/>
      <c r="D68" s="2" t="s">
        <v>78</v>
      </c>
      <c r="E68" s="2"/>
      <c r="F68" s="2"/>
      <c r="J68" s="2"/>
      <c r="K68" s="21">
        <f t="shared" si="28"/>
        <v>0</v>
      </c>
      <c r="L68" s="21">
        <f t="shared" si="28"/>
        <v>0</v>
      </c>
      <c r="M68" s="21">
        <f t="shared" si="28"/>
        <v>0</v>
      </c>
      <c r="N68" s="21">
        <f t="shared" si="28"/>
        <v>0</v>
      </c>
      <c r="O68" s="21">
        <f t="shared" si="28"/>
        <v>0</v>
      </c>
      <c r="P68" s="21">
        <f t="shared" si="28"/>
        <v>0</v>
      </c>
      <c r="Q68" s="21">
        <f t="shared" si="28"/>
        <v>0</v>
      </c>
      <c r="R68" s="21">
        <f t="shared" si="28"/>
        <v>0</v>
      </c>
      <c r="S68" s="21">
        <f t="shared" si="28"/>
        <v>0</v>
      </c>
      <c r="T68" s="21">
        <f t="shared" si="28"/>
        <v>0</v>
      </c>
      <c r="U68" s="21">
        <f t="shared" si="28"/>
        <v>0</v>
      </c>
      <c r="V68" s="21">
        <f t="shared" si="28"/>
        <v>0</v>
      </c>
      <c r="W68" s="20">
        <f t="shared" si="21"/>
        <v>0</v>
      </c>
    </row>
    <row r="69" spans="1:23" x14ac:dyDescent="0.2">
      <c r="A69" s="2"/>
      <c r="B69" s="2"/>
      <c r="C69" s="2"/>
      <c r="D69" s="2" t="s">
        <v>79</v>
      </c>
      <c r="E69" s="2"/>
      <c r="F69" s="2"/>
      <c r="J69" s="2"/>
      <c r="K69" s="21">
        <f t="shared" si="28"/>
        <v>0</v>
      </c>
      <c r="L69" s="21">
        <f t="shared" si="28"/>
        <v>0</v>
      </c>
      <c r="M69" s="21">
        <f t="shared" si="28"/>
        <v>0</v>
      </c>
      <c r="N69" s="21">
        <f t="shared" si="28"/>
        <v>0</v>
      </c>
      <c r="O69" s="21">
        <f t="shared" si="28"/>
        <v>0</v>
      </c>
      <c r="P69" s="21">
        <f t="shared" si="28"/>
        <v>0</v>
      </c>
      <c r="Q69" s="21">
        <f t="shared" si="28"/>
        <v>0</v>
      </c>
      <c r="R69" s="21">
        <f t="shared" si="28"/>
        <v>0</v>
      </c>
      <c r="S69" s="21">
        <f t="shared" si="28"/>
        <v>0</v>
      </c>
      <c r="T69" s="21">
        <f t="shared" si="28"/>
        <v>0</v>
      </c>
      <c r="U69" s="21">
        <f t="shared" si="28"/>
        <v>0</v>
      </c>
      <c r="V69" s="21">
        <f t="shared" si="28"/>
        <v>0</v>
      </c>
      <c r="W69" s="20">
        <f t="shared" si="21"/>
        <v>0</v>
      </c>
    </row>
    <row r="70" spans="1:23" x14ac:dyDescent="0.2">
      <c r="A70" s="2"/>
      <c r="B70" s="2"/>
      <c r="C70" s="2"/>
      <c r="D70" s="2" t="s">
        <v>80</v>
      </c>
      <c r="E70" s="2"/>
      <c r="F70" s="2"/>
      <c r="J70" s="2"/>
      <c r="K70" s="21">
        <f t="shared" si="28"/>
        <v>0</v>
      </c>
      <c r="L70" s="21">
        <f t="shared" si="28"/>
        <v>0</v>
      </c>
      <c r="M70" s="21">
        <f t="shared" si="28"/>
        <v>0</v>
      </c>
      <c r="N70" s="21">
        <f t="shared" si="28"/>
        <v>0</v>
      </c>
      <c r="O70" s="21">
        <f t="shared" si="28"/>
        <v>0</v>
      </c>
      <c r="P70" s="21">
        <f t="shared" si="28"/>
        <v>0</v>
      </c>
      <c r="Q70" s="21">
        <f t="shared" si="28"/>
        <v>0</v>
      </c>
      <c r="R70" s="21">
        <f t="shared" si="28"/>
        <v>0</v>
      </c>
      <c r="S70" s="21">
        <f t="shared" si="28"/>
        <v>0</v>
      </c>
      <c r="T70" s="21">
        <f t="shared" si="28"/>
        <v>0</v>
      </c>
      <c r="U70" s="21">
        <f t="shared" si="28"/>
        <v>0</v>
      </c>
      <c r="V70" s="21">
        <f t="shared" si="28"/>
        <v>0</v>
      </c>
      <c r="W70" s="20">
        <f t="shared" si="21"/>
        <v>0</v>
      </c>
    </row>
    <row r="71" spans="1:23" x14ac:dyDescent="0.2">
      <c r="A71" s="2"/>
      <c r="B71" s="2"/>
      <c r="C71" s="2"/>
      <c r="D71" s="2" t="s">
        <v>82</v>
      </c>
      <c r="E71" s="2"/>
      <c r="F71" s="2"/>
      <c r="J71" s="2"/>
      <c r="K71" s="21">
        <f t="shared" si="28"/>
        <v>0</v>
      </c>
      <c r="L71" s="21">
        <f t="shared" si="28"/>
        <v>0</v>
      </c>
      <c r="M71" s="21">
        <f t="shared" si="28"/>
        <v>0</v>
      </c>
      <c r="N71" s="21">
        <f t="shared" si="28"/>
        <v>0</v>
      </c>
      <c r="O71" s="21">
        <f t="shared" si="28"/>
        <v>0</v>
      </c>
      <c r="P71" s="21">
        <f t="shared" si="28"/>
        <v>0</v>
      </c>
      <c r="Q71" s="21">
        <f t="shared" si="28"/>
        <v>0</v>
      </c>
      <c r="R71" s="21">
        <f t="shared" si="28"/>
        <v>0</v>
      </c>
      <c r="S71" s="21">
        <f t="shared" si="28"/>
        <v>0</v>
      </c>
      <c r="T71" s="21">
        <f t="shared" si="28"/>
        <v>0</v>
      </c>
      <c r="U71" s="21">
        <f t="shared" si="28"/>
        <v>0</v>
      </c>
      <c r="V71" s="21">
        <f t="shared" si="28"/>
        <v>0</v>
      </c>
      <c r="W71" s="20">
        <f t="shared" si="21"/>
        <v>0</v>
      </c>
    </row>
    <row r="72" spans="1:23" x14ac:dyDescent="0.2">
      <c r="A72" s="2"/>
      <c r="B72" s="2"/>
      <c r="C72" s="2"/>
      <c r="D72" s="2" t="s">
        <v>83</v>
      </c>
      <c r="E72" s="2"/>
      <c r="F72" s="2"/>
      <c r="J72" s="2"/>
      <c r="K72" s="21">
        <f t="shared" si="28"/>
        <v>0</v>
      </c>
      <c r="L72" s="21">
        <f t="shared" si="28"/>
        <v>0</v>
      </c>
      <c r="M72" s="21">
        <f t="shared" si="28"/>
        <v>0</v>
      </c>
      <c r="N72" s="21">
        <f t="shared" si="28"/>
        <v>0</v>
      </c>
      <c r="O72" s="21">
        <f t="shared" si="28"/>
        <v>0</v>
      </c>
      <c r="P72" s="21">
        <f t="shared" si="28"/>
        <v>0</v>
      </c>
      <c r="Q72" s="21">
        <f t="shared" si="28"/>
        <v>0</v>
      </c>
      <c r="R72" s="21">
        <f t="shared" si="28"/>
        <v>0</v>
      </c>
      <c r="S72" s="21">
        <f t="shared" si="28"/>
        <v>0</v>
      </c>
      <c r="T72" s="21">
        <f t="shared" si="28"/>
        <v>0</v>
      </c>
      <c r="U72" s="21">
        <f t="shared" si="28"/>
        <v>0</v>
      </c>
      <c r="V72" s="21">
        <f t="shared" si="28"/>
        <v>0</v>
      </c>
      <c r="W72" s="20">
        <f t="shared" si="21"/>
        <v>0</v>
      </c>
    </row>
    <row r="73" spans="1:23" x14ac:dyDescent="0.2">
      <c r="A73" s="2"/>
      <c r="B73" s="2"/>
      <c r="C73" s="2"/>
      <c r="D73" s="2" t="s">
        <v>84</v>
      </c>
      <c r="E73" s="2"/>
      <c r="F73" s="2"/>
      <c r="J73" s="2"/>
      <c r="K73" s="21">
        <f t="shared" si="28"/>
        <v>0</v>
      </c>
      <c r="L73" s="21">
        <f t="shared" si="28"/>
        <v>0</v>
      </c>
      <c r="M73" s="21">
        <f t="shared" si="28"/>
        <v>0</v>
      </c>
      <c r="N73" s="21">
        <f t="shared" si="28"/>
        <v>0</v>
      </c>
      <c r="O73" s="21">
        <f t="shared" si="28"/>
        <v>0</v>
      </c>
      <c r="P73" s="21">
        <f t="shared" si="28"/>
        <v>0</v>
      </c>
      <c r="Q73" s="21">
        <f t="shared" si="28"/>
        <v>0</v>
      </c>
      <c r="R73" s="21">
        <f t="shared" si="28"/>
        <v>0</v>
      </c>
      <c r="S73" s="21">
        <f t="shared" si="28"/>
        <v>0</v>
      </c>
      <c r="T73" s="21">
        <f t="shared" si="28"/>
        <v>0</v>
      </c>
      <c r="U73" s="21">
        <f t="shared" si="28"/>
        <v>0</v>
      </c>
      <c r="V73" s="21">
        <f t="shared" si="28"/>
        <v>0</v>
      </c>
      <c r="W73" s="20">
        <f t="shared" si="21"/>
        <v>0</v>
      </c>
    </row>
    <row r="74" spans="1:23" x14ac:dyDescent="0.2">
      <c r="A74" s="2"/>
      <c r="B74" s="2"/>
      <c r="C74" s="2"/>
      <c r="D74" s="2" t="s">
        <v>85</v>
      </c>
      <c r="E74" s="2"/>
      <c r="F74" s="2"/>
      <c r="J74" s="2"/>
      <c r="K74" s="20">
        <f>SUM(K75:K76)</f>
        <v>0</v>
      </c>
      <c r="L74" s="20">
        <f t="shared" ref="L74:V74" si="29">SUM(L75:L76)</f>
        <v>0</v>
      </c>
      <c r="M74" s="20">
        <f t="shared" si="29"/>
        <v>0</v>
      </c>
      <c r="N74" s="20">
        <f t="shared" si="29"/>
        <v>0</v>
      </c>
      <c r="O74" s="20">
        <f t="shared" si="29"/>
        <v>0</v>
      </c>
      <c r="P74" s="20">
        <f t="shared" si="29"/>
        <v>0</v>
      </c>
      <c r="Q74" s="20">
        <f t="shared" si="29"/>
        <v>0</v>
      </c>
      <c r="R74" s="20">
        <f t="shared" si="29"/>
        <v>0</v>
      </c>
      <c r="S74" s="20">
        <f t="shared" si="29"/>
        <v>0</v>
      </c>
      <c r="T74" s="20">
        <f t="shared" si="29"/>
        <v>0</v>
      </c>
      <c r="U74" s="20">
        <f t="shared" si="29"/>
        <v>0</v>
      </c>
      <c r="V74" s="20">
        <f t="shared" si="29"/>
        <v>0</v>
      </c>
      <c r="W74" s="20">
        <f t="shared" si="21"/>
        <v>0</v>
      </c>
    </row>
    <row r="75" spans="1:23" x14ac:dyDescent="0.2">
      <c r="A75" s="2"/>
      <c r="B75" s="2"/>
      <c r="C75" s="2"/>
      <c r="D75" s="2"/>
      <c r="E75" s="17" t="s">
        <v>86</v>
      </c>
      <c r="F75" s="2"/>
      <c r="J75" s="2"/>
      <c r="K75" s="21">
        <f t="shared" ref="K75:V77" si="30">IF($G75="% of Rev",K$15*$I75,IF($G75="CPOR",K$11*$H75,IF($G75="Per Day",K$9*$H75,IF($G75="Per Month",$H75,0))))</f>
        <v>0</v>
      </c>
      <c r="L75" s="21">
        <f t="shared" si="30"/>
        <v>0</v>
      </c>
      <c r="M75" s="21">
        <f t="shared" si="30"/>
        <v>0</v>
      </c>
      <c r="N75" s="21">
        <f t="shared" si="30"/>
        <v>0</v>
      </c>
      <c r="O75" s="21">
        <f t="shared" si="30"/>
        <v>0</v>
      </c>
      <c r="P75" s="21">
        <f t="shared" si="30"/>
        <v>0</v>
      </c>
      <c r="Q75" s="21">
        <f t="shared" si="30"/>
        <v>0</v>
      </c>
      <c r="R75" s="21">
        <f t="shared" si="30"/>
        <v>0</v>
      </c>
      <c r="S75" s="21">
        <f t="shared" si="30"/>
        <v>0</v>
      </c>
      <c r="T75" s="21">
        <f t="shared" si="30"/>
        <v>0</v>
      </c>
      <c r="U75" s="21">
        <f t="shared" si="30"/>
        <v>0</v>
      </c>
      <c r="V75" s="21">
        <f t="shared" si="30"/>
        <v>0</v>
      </c>
      <c r="W75" s="20">
        <f t="shared" si="21"/>
        <v>0</v>
      </c>
    </row>
    <row r="76" spans="1:23" x14ac:dyDescent="0.2">
      <c r="A76" s="2"/>
      <c r="B76" s="2"/>
      <c r="C76" s="2"/>
      <c r="D76" s="2"/>
      <c r="E76" s="2" t="s">
        <v>87</v>
      </c>
      <c r="F76" s="2"/>
      <c r="J76" s="2"/>
      <c r="K76" s="21">
        <f t="shared" si="30"/>
        <v>0</v>
      </c>
      <c r="L76" s="21">
        <f t="shared" si="30"/>
        <v>0</v>
      </c>
      <c r="M76" s="21">
        <f t="shared" si="30"/>
        <v>0</v>
      </c>
      <c r="N76" s="21">
        <f t="shared" si="30"/>
        <v>0</v>
      </c>
      <c r="O76" s="21">
        <f t="shared" si="30"/>
        <v>0</v>
      </c>
      <c r="P76" s="21">
        <f t="shared" si="30"/>
        <v>0</v>
      </c>
      <c r="Q76" s="21">
        <f t="shared" si="30"/>
        <v>0</v>
      </c>
      <c r="R76" s="21">
        <f t="shared" si="30"/>
        <v>0</v>
      </c>
      <c r="S76" s="21">
        <f t="shared" si="30"/>
        <v>0</v>
      </c>
      <c r="T76" s="21">
        <f t="shared" si="30"/>
        <v>0</v>
      </c>
      <c r="U76" s="21">
        <f t="shared" si="30"/>
        <v>0</v>
      </c>
      <c r="V76" s="21">
        <f t="shared" si="30"/>
        <v>0</v>
      </c>
      <c r="W76" s="20">
        <f t="shared" si="21"/>
        <v>0</v>
      </c>
    </row>
    <row r="77" spans="1:23" x14ac:dyDescent="0.2">
      <c r="A77" s="2"/>
      <c r="B77" s="2"/>
      <c r="C77" s="15" t="s">
        <v>88</v>
      </c>
      <c r="D77" s="2"/>
      <c r="E77" s="2"/>
      <c r="F77" s="2"/>
      <c r="J77" s="2"/>
      <c r="K77" s="21">
        <f t="shared" si="30"/>
        <v>0</v>
      </c>
      <c r="L77" s="21">
        <f t="shared" si="30"/>
        <v>0</v>
      </c>
      <c r="M77" s="21">
        <f t="shared" si="30"/>
        <v>0</v>
      </c>
      <c r="N77" s="21">
        <f t="shared" si="30"/>
        <v>0</v>
      </c>
      <c r="O77" s="21">
        <f t="shared" si="30"/>
        <v>0</v>
      </c>
      <c r="P77" s="21">
        <f t="shared" si="30"/>
        <v>0</v>
      </c>
      <c r="Q77" s="21">
        <f t="shared" si="30"/>
        <v>0</v>
      </c>
      <c r="R77" s="21">
        <f t="shared" si="30"/>
        <v>0</v>
      </c>
      <c r="S77" s="21">
        <f t="shared" si="30"/>
        <v>0</v>
      </c>
      <c r="T77" s="21">
        <f t="shared" si="30"/>
        <v>0</v>
      </c>
      <c r="U77" s="21">
        <f t="shared" si="30"/>
        <v>0</v>
      </c>
      <c r="V77" s="21">
        <f t="shared" si="30"/>
        <v>0</v>
      </c>
      <c r="W77" s="20">
        <f t="shared" si="21"/>
        <v>0</v>
      </c>
    </row>
    <row r="78" spans="1:23" x14ac:dyDescent="0.2">
      <c r="A78" s="2"/>
      <c r="B78" s="2"/>
      <c r="C78" s="2"/>
      <c r="D78" s="2"/>
      <c r="E78" s="2"/>
      <c r="F78" s="2"/>
      <c r="G78" s="2"/>
      <c r="H78" s="23"/>
      <c r="I78" s="5"/>
      <c r="J78" s="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</sheetData>
  <sheetProtection algorithmName="SHA-512" hashValue="ScCBx3F1igBPWE5hotJHaNZ3big7NREYZFuGHXGVMcijjDnJdFRUAKxpPwCvZbChrw0eWWAIGvSpPQ/qY9jwnQ==" saltValue="svvDhS6rxnSQ6RVBTytuLg==" spinCount="100000" sheet="1" objects="1" scenarios="1"/>
  <mergeCells count="2">
    <mergeCell ref="A1:B1"/>
    <mergeCell ref="C1:E1"/>
  </mergeCells>
  <dataValidations count="1">
    <dataValidation type="list" allowBlank="1" showInputMessage="1" showErrorMessage="1" sqref="G18:G20 G24 G36:G38 G43:G46 G48:G54 G56:G64 G26:G30 G32:G34 G66:G77" xr:uid="{7EEB2399-EB69-4F4D-A7AE-AD941ED06B89}">
      <formula1>$AD$4:$AD$9</formula1>
    </dataValidation>
  </dataValidations>
  <pageMargins left="0.7" right="0.7" top="0.75" bottom="0.75" header="0.3" footer="0.3"/>
  <pageSetup orientation="portrait" r:id="rId1"/>
  <ignoredErrors>
    <ignoredError sqref="K18:V20 K24:V24 K36:V39 K17:V17 K43:V46 K75:V77 K47:L74" unlockedFormula="1"/>
    <ignoredError sqref="K25:V35 M47:V74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5FD23-9275-4BC9-90E4-35DBAB629030}">
  <sheetPr>
    <tabColor rgb="FF5E5745"/>
  </sheetPr>
  <dimension ref="A1:AD35"/>
  <sheetViews>
    <sheetView workbookViewId="0">
      <pane xSplit="9" ySplit="7" topLeftCell="J8" activePane="bottomRight" state="frozen"/>
      <selection activeCell="J120" sqref="J120"/>
      <selection pane="topRight" activeCell="J120" sqref="J120"/>
      <selection pane="bottomLeft" activeCell="J120" sqref="J120"/>
      <selection pane="bottomRight" activeCell="J120" sqref="J120"/>
    </sheetView>
  </sheetViews>
  <sheetFormatPr defaultColWidth="8.75" defaultRowHeight="12.75" x14ac:dyDescent="0.2"/>
  <cols>
    <col min="1" max="5" width="8.75" style="1"/>
    <col min="6" max="6" width="16.25" style="1" customWidth="1"/>
    <col min="7" max="7" width="10.625" style="1" customWidth="1"/>
    <col min="8" max="8" width="10.625" style="3" customWidth="1"/>
    <col min="9" max="9" width="10.625" style="4" customWidth="1"/>
    <col min="10" max="10" width="1.75" style="1" customWidth="1"/>
    <col min="11" max="11" width="9.5" style="1" bestFit="1" customWidth="1"/>
    <col min="12" max="22" width="8.75" style="1"/>
    <col min="23" max="23" width="10.625" style="1" bestFit="1" customWidth="1"/>
    <col min="24" max="29" width="8.75" style="1"/>
    <col min="30" max="30" width="8.75" style="1" customWidth="1"/>
    <col min="31" max="16384" width="8.75" style="1"/>
  </cols>
  <sheetData>
    <row r="1" spans="1:30" ht="18.75" x14ac:dyDescent="0.3">
      <c r="A1" s="72">
        <f>'Start Here'!C8</f>
        <v>2023</v>
      </c>
      <c r="B1" s="67" t="s">
        <v>457</v>
      </c>
      <c r="C1" s="58"/>
      <c r="D1" s="83" t="str">
        <f>'Start Here'!C4</f>
        <v>Comfort Inn</v>
      </c>
      <c r="E1" s="83"/>
      <c r="F1" s="68" t="str">
        <f>'Start Here'!C3</f>
        <v>AL123</v>
      </c>
    </row>
    <row r="2" spans="1:30" ht="15.75" x14ac:dyDescent="0.25">
      <c r="A2" s="58"/>
      <c r="B2" s="58"/>
      <c r="C2" s="58"/>
      <c r="D2" s="84" t="str">
        <f>CONCATENATE('Start Here'!C5,", ",'Start Here'!C6)</f>
        <v>Your Town, AL</v>
      </c>
      <c r="E2" s="84"/>
      <c r="F2" s="84"/>
    </row>
    <row r="3" spans="1:30" ht="18.75" x14ac:dyDescent="0.3">
      <c r="A3" s="72"/>
      <c r="B3" s="67"/>
      <c r="C3" s="58"/>
      <c r="D3" s="83"/>
      <c r="E3" s="83"/>
      <c r="F3" s="68"/>
    </row>
    <row r="4" spans="1:30" ht="15.75" x14ac:dyDescent="0.25">
      <c r="A4" s="85" t="s">
        <v>102</v>
      </c>
      <c r="B4" s="85"/>
      <c r="C4" s="86" t="s">
        <v>103</v>
      </c>
      <c r="D4" s="86"/>
      <c r="E4" s="86"/>
      <c r="F4" s="73"/>
    </row>
    <row r="6" spans="1:30" x14ac:dyDescent="0.2">
      <c r="A6" s="2"/>
      <c r="B6" s="2"/>
      <c r="C6" s="2"/>
      <c r="D6" s="2"/>
      <c r="E6" s="2"/>
      <c r="F6" s="2"/>
      <c r="G6" s="6" t="s">
        <v>100</v>
      </c>
      <c r="H6" s="22"/>
      <c r="I6" s="2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AD6" s="1" t="s">
        <v>104</v>
      </c>
    </row>
    <row r="7" spans="1:30" x14ac:dyDescent="0.2">
      <c r="A7" s="2"/>
      <c r="B7" s="2"/>
      <c r="C7" s="2"/>
      <c r="D7" s="2"/>
      <c r="E7" s="2"/>
      <c r="F7" s="2"/>
      <c r="G7" s="6" t="s">
        <v>101</v>
      </c>
      <c r="H7" s="22" t="s">
        <v>97</v>
      </c>
      <c r="I7" s="24" t="s">
        <v>99</v>
      </c>
      <c r="J7" s="2"/>
      <c r="K7" s="6" t="s">
        <v>0</v>
      </c>
      <c r="L7" s="6" t="s">
        <v>1</v>
      </c>
      <c r="M7" s="6" t="s">
        <v>2</v>
      </c>
      <c r="N7" s="6" t="s">
        <v>3</v>
      </c>
      <c r="O7" s="6" t="s">
        <v>4</v>
      </c>
      <c r="P7" s="6" t="s">
        <v>5</v>
      </c>
      <c r="Q7" s="6" t="s">
        <v>6</v>
      </c>
      <c r="R7" s="6" t="s">
        <v>7</v>
      </c>
      <c r="S7" s="6" t="s">
        <v>8</v>
      </c>
      <c r="T7" s="6" t="s">
        <v>9</v>
      </c>
      <c r="U7" s="6" t="s">
        <v>10</v>
      </c>
      <c r="V7" s="6" t="s">
        <v>11</v>
      </c>
      <c r="W7" s="6" t="s">
        <v>12</v>
      </c>
      <c r="AD7" s="1" t="s">
        <v>105</v>
      </c>
    </row>
    <row r="8" spans="1:30" x14ac:dyDescent="0.2">
      <c r="A8" s="2" t="s">
        <v>13</v>
      </c>
      <c r="B8" s="2"/>
      <c r="C8" s="2"/>
      <c r="D8" s="2"/>
      <c r="E8" s="2"/>
      <c r="F8" s="2"/>
      <c r="G8" s="2"/>
      <c r="H8" s="23"/>
      <c r="I8" s="5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AD8" s="1" t="s">
        <v>96</v>
      </c>
    </row>
    <row r="9" spans="1:30" x14ac:dyDescent="0.2">
      <c r="A9" s="2"/>
      <c r="B9" s="2" t="s">
        <v>89</v>
      </c>
      <c r="C9" s="2"/>
      <c r="D9" s="2"/>
      <c r="E9" s="2"/>
      <c r="F9" s="2"/>
      <c r="G9" s="2"/>
      <c r="H9" s="23"/>
      <c r="I9" s="5"/>
      <c r="J9" s="2"/>
      <c r="K9" s="7">
        <f>Rooms!K8</f>
        <v>100</v>
      </c>
      <c r="L9" s="7">
        <f>Rooms!L8</f>
        <v>100</v>
      </c>
      <c r="M9" s="7">
        <f>Rooms!M8</f>
        <v>100</v>
      </c>
      <c r="N9" s="7">
        <f>Rooms!N8</f>
        <v>100</v>
      </c>
      <c r="O9" s="7">
        <f>Rooms!O8</f>
        <v>100</v>
      </c>
      <c r="P9" s="7">
        <f>Rooms!P8</f>
        <v>100</v>
      </c>
      <c r="Q9" s="7">
        <f>Rooms!Q8</f>
        <v>100</v>
      </c>
      <c r="R9" s="7">
        <f>Rooms!R8</f>
        <v>100</v>
      </c>
      <c r="S9" s="7">
        <f>Rooms!S8</f>
        <v>100</v>
      </c>
      <c r="T9" s="7">
        <f>Rooms!T8</f>
        <v>100</v>
      </c>
      <c r="U9" s="7">
        <f>Rooms!U8</f>
        <v>100</v>
      </c>
      <c r="V9" s="7">
        <f>Rooms!V8</f>
        <v>100</v>
      </c>
      <c r="W9" s="7"/>
      <c r="AD9" s="1" t="s">
        <v>98</v>
      </c>
    </row>
    <row r="10" spans="1:30" x14ac:dyDescent="0.2">
      <c r="A10" s="2"/>
      <c r="B10" s="2" t="s">
        <v>90</v>
      </c>
      <c r="C10" s="2"/>
      <c r="D10" s="2"/>
      <c r="E10" s="2"/>
      <c r="F10" s="2"/>
      <c r="G10" s="2"/>
      <c r="H10" s="23"/>
      <c r="I10" s="5"/>
      <c r="J10" s="2"/>
      <c r="K10" s="7">
        <f>Rooms!K9</f>
        <v>31</v>
      </c>
      <c r="L10" s="7">
        <f>Rooms!L9</f>
        <v>29</v>
      </c>
      <c r="M10" s="7">
        <f>Rooms!M9</f>
        <v>31</v>
      </c>
      <c r="N10" s="7">
        <f>Rooms!N9</f>
        <v>30</v>
      </c>
      <c r="O10" s="7">
        <f>Rooms!O9</f>
        <v>31</v>
      </c>
      <c r="P10" s="7">
        <f>Rooms!P9</f>
        <v>30</v>
      </c>
      <c r="Q10" s="7">
        <f>Rooms!Q9</f>
        <v>31</v>
      </c>
      <c r="R10" s="7">
        <f>Rooms!R9</f>
        <v>31</v>
      </c>
      <c r="S10" s="7">
        <f>Rooms!S9</f>
        <v>30</v>
      </c>
      <c r="T10" s="7">
        <f>Rooms!T9</f>
        <v>31</v>
      </c>
      <c r="U10" s="7">
        <f>Rooms!U9</f>
        <v>30</v>
      </c>
      <c r="V10" s="7">
        <f>Rooms!V9</f>
        <v>31</v>
      </c>
      <c r="W10" s="7"/>
      <c r="AD10" s="1" t="s">
        <v>106</v>
      </c>
    </row>
    <row r="11" spans="1:30" x14ac:dyDescent="0.2">
      <c r="A11" s="2"/>
      <c r="B11" s="2" t="s">
        <v>91</v>
      </c>
      <c r="C11" s="2"/>
      <c r="D11" s="2"/>
      <c r="E11" s="2"/>
      <c r="F11" s="2"/>
      <c r="G11" s="2"/>
      <c r="H11" s="23"/>
      <c r="I11" s="5"/>
      <c r="J11" s="2"/>
      <c r="K11" s="7">
        <f>Rooms!K10</f>
        <v>3100</v>
      </c>
      <c r="L11" s="7">
        <f>Rooms!L10</f>
        <v>2900</v>
      </c>
      <c r="M11" s="7">
        <f>Rooms!M10</f>
        <v>3100</v>
      </c>
      <c r="N11" s="7">
        <f>Rooms!N10</f>
        <v>3000</v>
      </c>
      <c r="O11" s="7">
        <f>Rooms!O10</f>
        <v>3100</v>
      </c>
      <c r="P11" s="7">
        <f>Rooms!P10</f>
        <v>3000</v>
      </c>
      <c r="Q11" s="7">
        <f>Rooms!Q10</f>
        <v>3100</v>
      </c>
      <c r="R11" s="7">
        <f>Rooms!R10</f>
        <v>3100</v>
      </c>
      <c r="S11" s="7">
        <f>Rooms!S10</f>
        <v>3000</v>
      </c>
      <c r="T11" s="7">
        <f>Rooms!T10</f>
        <v>3100</v>
      </c>
      <c r="U11" s="7">
        <f>Rooms!U10</f>
        <v>3000</v>
      </c>
      <c r="V11" s="7">
        <f>Rooms!V10</f>
        <v>3100</v>
      </c>
      <c r="W11" s="8">
        <f>SUM(K11:V11)</f>
        <v>36600</v>
      </c>
    </row>
    <row r="12" spans="1:30" x14ac:dyDescent="0.2">
      <c r="A12" s="2"/>
      <c r="B12" s="2" t="s">
        <v>92</v>
      </c>
      <c r="C12" s="2"/>
      <c r="D12" s="2"/>
      <c r="E12" s="2"/>
      <c r="F12" s="2"/>
      <c r="G12" s="2"/>
      <c r="H12" s="23"/>
      <c r="I12" s="5"/>
      <c r="J12" s="2"/>
      <c r="K12" s="7">
        <f>Rooms!K11</f>
        <v>1860</v>
      </c>
      <c r="L12" s="7">
        <f>Rooms!L11</f>
        <v>1885</v>
      </c>
      <c r="M12" s="7">
        <f>Rooms!M11</f>
        <v>2015</v>
      </c>
      <c r="N12" s="7">
        <f>Rooms!N11</f>
        <v>1950</v>
      </c>
      <c r="O12" s="7">
        <f>Rooms!O11</f>
        <v>2015</v>
      </c>
      <c r="P12" s="7">
        <f>Rooms!P11</f>
        <v>1950</v>
      </c>
      <c r="Q12" s="7">
        <f>Rooms!Q11</f>
        <v>2015</v>
      </c>
      <c r="R12" s="7">
        <f>Rooms!R11</f>
        <v>2015</v>
      </c>
      <c r="S12" s="7">
        <f>Rooms!S11</f>
        <v>1950</v>
      </c>
      <c r="T12" s="7">
        <f>Rooms!T11</f>
        <v>2015</v>
      </c>
      <c r="U12" s="7">
        <f>Rooms!U11</f>
        <v>1950</v>
      </c>
      <c r="V12" s="7">
        <f>Rooms!V11</f>
        <v>2015</v>
      </c>
      <c r="W12" s="8">
        <f>SUM(K12:V12)</f>
        <v>23635</v>
      </c>
    </row>
    <row r="13" spans="1:30" x14ac:dyDescent="0.2">
      <c r="A13" s="2"/>
      <c r="B13" s="2" t="s">
        <v>93</v>
      </c>
      <c r="C13" s="2"/>
      <c r="D13" s="2"/>
      <c r="E13" s="2"/>
      <c r="F13" s="2"/>
      <c r="G13" s="2"/>
      <c r="H13" s="23"/>
      <c r="I13" s="5"/>
      <c r="J13" s="2"/>
      <c r="K13" s="9">
        <f>Rooms!K12</f>
        <v>82.5</v>
      </c>
      <c r="L13" s="9">
        <f>Rooms!L12</f>
        <v>88</v>
      </c>
      <c r="M13" s="9">
        <f>Rooms!M12</f>
        <v>88</v>
      </c>
      <c r="N13" s="9">
        <f>Rooms!N12</f>
        <v>88</v>
      </c>
      <c r="O13" s="9">
        <f>Rooms!O12</f>
        <v>88</v>
      </c>
      <c r="P13" s="9">
        <f>Rooms!P12</f>
        <v>88</v>
      </c>
      <c r="Q13" s="9">
        <f>Rooms!Q12</f>
        <v>88</v>
      </c>
      <c r="R13" s="9">
        <f>Rooms!R12</f>
        <v>88</v>
      </c>
      <c r="S13" s="9">
        <f>Rooms!S12</f>
        <v>88</v>
      </c>
      <c r="T13" s="9">
        <f>Rooms!T12</f>
        <v>88</v>
      </c>
      <c r="U13" s="9">
        <f>Rooms!U12</f>
        <v>88</v>
      </c>
      <c r="V13" s="9">
        <f>Rooms!V12</f>
        <v>88</v>
      </c>
      <c r="W13" s="9">
        <f>W16/W12</f>
        <v>87.567167336577114</v>
      </c>
    </row>
    <row r="14" spans="1:30" x14ac:dyDescent="0.2">
      <c r="A14" s="2"/>
      <c r="B14" s="2" t="s">
        <v>94</v>
      </c>
      <c r="C14" s="2"/>
      <c r="D14" s="2"/>
      <c r="E14" s="2"/>
      <c r="F14" s="2"/>
      <c r="G14" s="2"/>
      <c r="H14" s="23"/>
      <c r="I14" s="5"/>
      <c r="J14" s="2"/>
      <c r="K14" s="10">
        <f>Rooms!K13</f>
        <v>0.6</v>
      </c>
      <c r="L14" s="10">
        <f>Rooms!L13</f>
        <v>0.65</v>
      </c>
      <c r="M14" s="10">
        <f>Rooms!M13</f>
        <v>0.65</v>
      </c>
      <c r="N14" s="10">
        <f>Rooms!N13</f>
        <v>0.65</v>
      </c>
      <c r="O14" s="10">
        <f>Rooms!O13</f>
        <v>0.65</v>
      </c>
      <c r="P14" s="10">
        <f>Rooms!P13</f>
        <v>0.65</v>
      </c>
      <c r="Q14" s="10">
        <f>Rooms!Q13</f>
        <v>0.65</v>
      </c>
      <c r="R14" s="10">
        <f>Rooms!R13</f>
        <v>0.65</v>
      </c>
      <c r="S14" s="10">
        <f>Rooms!S13</f>
        <v>0.65</v>
      </c>
      <c r="T14" s="10">
        <f>Rooms!T13</f>
        <v>0.65</v>
      </c>
      <c r="U14" s="10">
        <f>Rooms!U13</f>
        <v>0.65</v>
      </c>
      <c r="V14" s="10">
        <f>Rooms!V13</f>
        <v>0.65</v>
      </c>
      <c r="W14" s="10">
        <f>W12/W11</f>
        <v>0.64576502732240437</v>
      </c>
    </row>
    <row r="15" spans="1:30" x14ac:dyDescent="0.2">
      <c r="A15" s="2"/>
      <c r="B15" s="2"/>
      <c r="C15" s="2"/>
      <c r="D15" s="2"/>
      <c r="E15" s="2"/>
      <c r="F15" s="2"/>
      <c r="G15" s="6"/>
      <c r="H15" s="23"/>
      <c r="I15" s="5"/>
      <c r="J15" s="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30" x14ac:dyDescent="0.2">
      <c r="A16" s="2"/>
      <c r="B16" s="2" t="s">
        <v>95</v>
      </c>
      <c r="C16" s="2"/>
      <c r="D16" s="2"/>
      <c r="E16" s="2"/>
      <c r="F16" s="2"/>
      <c r="G16" s="6"/>
      <c r="H16" s="23"/>
      <c r="I16" s="5"/>
      <c r="J16" s="2"/>
      <c r="K16" s="7">
        <f>Rooms!K15</f>
        <v>153450</v>
      </c>
      <c r="L16" s="7">
        <f>Rooms!L15</f>
        <v>165880</v>
      </c>
      <c r="M16" s="7">
        <f>Rooms!M15</f>
        <v>177320</v>
      </c>
      <c r="N16" s="7">
        <f>Rooms!N15</f>
        <v>171600</v>
      </c>
      <c r="O16" s="7">
        <f>Rooms!O15</f>
        <v>177320</v>
      </c>
      <c r="P16" s="7">
        <f>Rooms!P15</f>
        <v>171600</v>
      </c>
      <c r="Q16" s="7">
        <f>Rooms!Q15</f>
        <v>177320</v>
      </c>
      <c r="R16" s="7">
        <f>Rooms!R15</f>
        <v>177320</v>
      </c>
      <c r="S16" s="7">
        <f>Rooms!S15</f>
        <v>171600</v>
      </c>
      <c r="T16" s="7">
        <f>Rooms!T15</f>
        <v>177320</v>
      </c>
      <c r="U16" s="7">
        <f>Rooms!U15</f>
        <v>171600</v>
      </c>
      <c r="V16" s="7">
        <f>Rooms!V15</f>
        <v>177320</v>
      </c>
      <c r="W16" s="11">
        <f>SUM(K16:V16)</f>
        <v>2069650</v>
      </c>
    </row>
    <row r="17" spans="1:23" x14ac:dyDescent="0.2">
      <c r="A17" s="2"/>
      <c r="B17" s="2"/>
      <c r="C17" s="2"/>
      <c r="D17" s="2"/>
      <c r="E17" s="2"/>
      <c r="F17" s="2"/>
      <c r="G17" s="2"/>
      <c r="H17" s="23"/>
      <c r="I17" s="5"/>
      <c r="J17" s="2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31" customFormat="1" x14ac:dyDescent="0.2">
      <c r="A18" s="15"/>
      <c r="B18" s="15"/>
      <c r="C18" s="15"/>
      <c r="D18" s="15"/>
      <c r="E18" s="15"/>
      <c r="F18" s="15"/>
      <c r="G18" s="6" t="s">
        <v>107</v>
      </c>
      <c r="H18" s="27"/>
      <c r="I18" s="28"/>
      <c r="J18" s="3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20"/>
    </row>
    <row r="19" spans="1:23" x14ac:dyDescent="0.2">
      <c r="A19" s="2"/>
      <c r="B19" s="15" t="s">
        <v>226</v>
      </c>
      <c r="C19" s="2"/>
      <c r="D19" s="2"/>
      <c r="E19" s="2"/>
      <c r="F19" s="2"/>
      <c r="G19" s="6" t="s">
        <v>108</v>
      </c>
      <c r="H19" s="23"/>
      <c r="I19" s="5"/>
      <c r="J19" s="2"/>
      <c r="K19" s="20">
        <f>SUM(K22:K29)</f>
        <v>0</v>
      </c>
      <c r="L19" s="20">
        <f t="shared" ref="L19:V19" si="0">SUM(L22:L29)</f>
        <v>0</v>
      </c>
      <c r="M19" s="20">
        <f t="shared" si="0"/>
        <v>0</v>
      </c>
      <c r="N19" s="20">
        <f t="shared" si="0"/>
        <v>0</v>
      </c>
      <c r="O19" s="20">
        <f t="shared" si="0"/>
        <v>0</v>
      </c>
      <c r="P19" s="20">
        <f t="shared" si="0"/>
        <v>0</v>
      </c>
      <c r="Q19" s="20">
        <f t="shared" si="0"/>
        <v>0</v>
      </c>
      <c r="R19" s="20">
        <f t="shared" si="0"/>
        <v>0</v>
      </c>
      <c r="S19" s="20">
        <f t="shared" si="0"/>
        <v>0</v>
      </c>
      <c r="T19" s="20">
        <f t="shared" si="0"/>
        <v>0</v>
      </c>
      <c r="U19" s="20">
        <f t="shared" si="0"/>
        <v>0</v>
      </c>
      <c r="V19" s="20">
        <f t="shared" si="0"/>
        <v>0</v>
      </c>
      <c r="W19" s="20">
        <f t="shared" ref="W19:W34" si="1">SUM(K19:V19)</f>
        <v>0</v>
      </c>
    </row>
    <row r="20" spans="1:23" x14ac:dyDescent="0.2">
      <c r="A20" s="2"/>
      <c r="B20" s="2"/>
      <c r="C20" s="2" t="s">
        <v>348</v>
      </c>
      <c r="D20" s="2"/>
      <c r="E20" s="2"/>
      <c r="F20" s="2"/>
      <c r="J20" s="2"/>
      <c r="K20" s="21">
        <f t="shared" ref="K20:V25" si="2">IF($G20="% of Rev",K$16*$I20,IF($G20="CPOR",K$12*$H20,IF($G20="Per Day",K$10*$H20,IF($G20="Per Month",$H20,0))))</f>
        <v>0</v>
      </c>
      <c r="L20" s="21">
        <f t="shared" si="2"/>
        <v>0</v>
      </c>
      <c r="M20" s="21">
        <f t="shared" si="2"/>
        <v>0</v>
      </c>
      <c r="N20" s="21">
        <f t="shared" si="2"/>
        <v>0</v>
      </c>
      <c r="O20" s="21">
        <f t="shared" si="2"/>
        <v>0</v>
      </c>
      <c r="P20" s="21">
        <f t="shared" si="2"/>
        <v>0</v>
      </c>
      <c r="Q20" s="21">
        <f t="shared" si="2"/>
        <v>0</v>
      </c>
      <c r="R20" s="21">
        <f t="shared" si="2"/>
        <v>0</v>
      </c>
      <c r="S20" s="21">
        <f t="shared" si="2"/>
        <v>0</v>
      </c>
      <c r="T20" s="21">
        <f t="shared" si="2"/>
        <v>0</v>
      </c>
      <c r="U20" s="21">
        <f t="shared" si="2"/>
        <v>0</v>
      </c>
      <c r="V20" s="21">
        <f t="shared" si="2"/>
        <v>0</v>
      </c>
      <c r="W20" s="20">
        <f t="shared" si="1"/>
        <v>0</v>
      </c>
    </row>
    <row r="21" spans="1:23" x14ac:dyDescent="0.2">
      <c r="A21" s="2"/>
      <c r="B21" s="2"/>
      <c r="C21" s="2" t="s">
        <v>349</v>
      </c>
      <c r="D21" s="2"/>
      <c r="E21" s="2"/>
      <c r="F21" s="2"/>
      <c r="G21" s="2"/>
      <c r="H21" s="23"/>
      <c r="I21" s="5"/>
      <c r="J21" s="2"/>
      <c r="K21" s="18">
        <f t="shared" ref="K21:L21" si="3">SUM(K22:K23)</f>
        <v>0</v>
      </c>
      <c r="L21" s="18">
        <f t="shared" si="3"/>
        <v>0</v>
      </c>
      <c r="M21" s="18">
        <f>SUM(M22:M23)</f>
        <v>0</v>
      </c>
      <c r="N21" s="18">
        <f t="shared" ref="N21:V21" si="4">SUM(N22:N23)</f>
        <v>0</v>
      </c>
      <c r="O21" s="18">
        <f t="shared" si="4"/>
        <v>0</v>
      </c>
      <c r="P21" s="18">
        <f t="shared" si="4"/>
        <v>0</v>
      </c>
      <c r="Q21" s="18">
        <f t="shared" si="4"/>
        <v>0</v>
      </c>
      <c r="R21" s="18">
        <f t="shared" si="4"/>
        <v>0</v>
      </c>
      <c r="S21" s="18">
        <f t="shared" si="4"/>
        <v>0</v>
      </c>
      <c r="T21" s="18">
        <f t="shared" si="4"/>
        <v>0</v>
      </c>
      <c r="U21" s="18">
        <f t="shared" si="4"/>
        <v>0</v>
      </c>
      <c r="V21" s="18">
        <f t="shared" si="4"/>
        <v>0</v>
      </c>
      <c r="W21" s="20">
        <f t="shared" si="1"/>
        <v>0</v>
      </c>
    </row>
    <row r="22" spans="1:23" x14ac:dyDescent="0.2">
      <c r="A22" s="2"/>
      <c r="B22" s="2"/>
      <c r="C22" s="2"/>
      <c r="D22" s="2" t="s">
        <v>350</v>
      </c>
      <c r="E22" s="2"/>
      <c r="F22" s="2"/>
      <c r="J22" s="2"/>
      <c r="K22" s="21">
        <f t="shared" si="2"/>
        <v>0</v>
      </c>
      <c r="L22" s="21">
        <f t="shared" si="2"/>
        <v>0</v>
      </c>
      <c r="M22" s="21">
        <f t="shared" si="2"/>
        <v>0</v>
      </c>
      <c r="N22" s="21">
        <f t="shared" si="2"/>
        <v>0</v>
      </c>
      <c r="O22" s="21">
        <f t="shared" si="2"/>
        <v>0</v>
      </c>
      <c r="P22" s="21">
        <f t="shared" si="2"/>
        <v>0</v>
      </c>
      <c r="Q22" s="21">
        <f t="shared" si="2"/>
        <v>0</v>
      </c>
      <c r="R22" s="21">
        <f t="shared" si="2"/>
        <v>0</v>
      </c>
      <c r="S22" s="21">
        <f t="shared" si="2"/>
        <v>0</v>
      </c>
      <c r="T22" s="21">
        <f t="shared" si="2"/>
        <v>0</v>
      </c>
      <c r="U22" s="21">
        <f t="shared" si="2"/>
        <v>0</v>
      </c>
      <c r="V22" s="21">
        <f t="shared" si="2"/>
        <v>0</v>
      </c>
      <c r="W22" s="20">
        <f t="shared" si="1"/>
        <v>0</v>
      </c>
    </row>
    <row r="23" spans="1:23" x14ac:dyDescent="0.2">
      <c r="A23" s="2"/>
      <c r="B23" s="2"/>
      <c r="C23" s="2"/>
      <c r="D23" s="2" t="s">
        <v>351</v>
      </c>
      <c r="E23" s="2"/>
      <c r="F23" s="2"/>
      <c r="J23" s="2"/>
      <c r="K23" s="21">
        <f t="shared" si="2"/>
        <v>0</v>
      </c>
      <c r="L23" s="21">
        <f t="shared" si="2"/>
        <v>0</v>
      </c>
      <c r="M23" s="21">
        <f t="shared" si="2"/>
        <v>0</v>
      </c>
      <c r="N23" s="21">
        <f t="shared" si="2"/>
        <v>0</v>
      </c>
      <c r="O23" s="21">
        <f t="shared" si="2"/>
        <v>0</v>
      </c>
      <c r="P23" s="21">
        <f t="shared" si="2"/>
        <v>0</v>
      </c>
      <c r="Q23" s="21">
        <f t="shared" si="2"/>
        <v>0</v>
      </c>
      <c r="R23" s="21">
        <f t="shared" si="2"/>
        <v>0</v>
      </c>
      <c r="S23" s="21">
        <f t="shared" si="2"/>
        <v>0</v>
      </c>
      <c r="T23" s="21">
        <f t="shared" si="2"/>
        <v>0</v>
      </c>
      <c r="U23" s="21">
        <f t="shared" si="2"/>
        <v>0</v>
      </c>
      <c r="V23" s="21">
        <f t="shared" si="2"/>
        <v>0</v>
      </c>
      <c r="W23" s="20">
        <f t="shared" si="1"/>
        <v>0</v>
      </c>
    </row>
    <row r="24" spans="1:23" x14ac:dyDescent="0.2">
      <c r="A24" s="2"/>
      <c r="B24" s="2"/>
      <c r="C24" s="2" t="s">
        <v>352</v>
      </c>
      <c r="D24" s="2"/>
      <c r="E24" s="2"/>
      <c r="F24" s="2"/>
      <c r="J24" s="2"/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21">
        <f t="shared" si="2"/>
        <v>0</v>
      </c>
      <c r="P24" s="21">
        <f t="shared" si="2"/>
        <v>0</v>
      </c>
      <c r="Q24" s="21">
        <f t="shared" si="2"/>
        <v>0</v>
      </c>
      <c r="R24" s="21">
        <f t="shared" si="2"/>
        <v>0</v>
      </c>
      <c r="S24" s="21">
        <f t="shared" si="2"/>
        <v>0</v>
      </c>
      <c r="T24" s="21">
        <f t="shared" si="2"/>
        <v>0</v>
      </c>
      <c r="U24" s="21">
        <f t="shared" si="2"/>
        <v>0</v>
      </c>
      <c r="V24" s="21">
        <f t="shared" si="2"/>
        <v>0</v>
      </c>
      <c r="W24" s="20">
        <f t="shared" si="1"/>
        <v>0</v>
      </c>
    </row>
    <row r="25" spans="1:23" x14ac:dyDescent="0.2">
      <c r="A25" s="2"/>
      <c r="B25" s="2"/>
      <c r="C25" s="2" t="s">
        <v>353</v>
      </c>
      <c r="D25" s="2"/>
      <c r="E25" s="2"/>
      <c r="F25" s="2"/>
      <c r="J25" s="2"/>
      <c r="K25" s="21">
        <f t="shared" si="2"/>
        <v>0</v>
      </c>
      <c r="L25" s="21">
        <f t="shared" si="2"/>
        <v>0</v>
      </c>
      <c r="M25" s="21">
        <f t="shared" si="2"/>
        <v>0</v>
      </c>
      <c r="N25" s="21">
        <f t="shared" si="2"/>
        <v>0</v>
      </c>
      <c r="O25" s="21">
        <f t="shared" si="2"/>
        <v>0</v>
      </c>
      <c r="P25" s="21">
        <f t="shared" si="2"/>
        <v>0</v>
      </c>
      <c r="Q25" s="21">
        <f t="shared" si="2"/>
        <v>0</v>
      </c>
      <c r="R25" s="21">
        <f t="shared" si="2"/>
        <v>0</v>
      </c>
      <c r="S25" s="21">
        <f t="shared" si="2"/>
        <v>0</v>
      </c>
      <c r="T25" s="21">
        <f t="shared" si="2"/>
        <v>0</v>
      </c>
      <c r="U25" s="21">
        <f t="shared" si="2"/>
        <v>0</v>
      </c>
      <c r="V25" s="21">
        <f t="shared" si="2"/>
        <v>0</v>
      </c>
      <c r="W25" s="20">
        <f t="shared" si="1"/>
        <v>0</v>
      </c>
    </row>
    <row r="26" spans="1:23" x14ac:dyDescent="0.2">
      <c r="A26" s="2"/>
      <c r="B26" s="2"/>
      <c r="C26" s="2" t="s">
        <v>354</v>
      </c>
      <c r="D26" s="2"/>
      <c r="E26" s="2"/>
      <c r="F26" s="2"/>
      <c r="J26" s="2"/>
      <c r="K26" s="21">
        <f t="shared" ref="K26:V34" si="5">IF($G26="% of Rev",K$16*$I26,IF($G26="CPOR",K$12*$H26,IF($G26="Per Day",K$10*$H26,IF($G26="Per Month",$H26,0))))</f>
        <v>0</v>
      </c>
      <c r="L26" s="21">
        <f t="shared" si="5"/>
        <v>0</v>
      </c>
      <c r="M26" s="21">
        <f t="shared" si="5"/>
        <v>0</v>
      </c>
      <c r="N26" s="21">
        <f t="shared" si="5"/>
        <v>0</v>
      </c>
      <c r="O26" s="21">
        <f t="shared" si="5"/>
        <v>0</v>
      </c>
      <c r="P26" s="21">
        <f t="shared" si="5"/>
        <v>0</v>
      </c>
      <c r="Q26" s="21">
        <f t="shared" si="5"/>
        <v>0</v>
      </c>
      <c r="R26" s="21">
        <f t="shared" si="5"/>
        <v>0</v>
      </c>
      <c r="S26" s="21">
        <f t="shared" si="5"/>
        <v>0</v>
      </c>
      <c r="T26" s="21">
        <f t="shared" si="5"/>
        <v>0</v>
      </c>
      <c r="U26" s="21">
        <f t="shared" si="5"/>
        <v>0</v>
      </c>
      <c r="V26" s="21">
        <f t="shared" si="5"/>
        <v>0</v>
      </c>
      <c r="W26" s="20">
        <f t="shared" si="1"/>
        <v>0</v>
      </c>
    </row>
    <row r="27" spans="1:23" x14ac:dyDescent="0.2">
      <c r="A27" s="2"/>
      <c r="B27" s="2"/>
      <c r="C27" s="2" t="s">
        <v>355</v>
      </c>
      <c r="D27" s="2"/>
      <c r="E27" s="2"/>
      <c r="F27" s="2"/>
      <c r="J27" s="2"/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>
        <f t="shared" si="5"/>
        <v>0</v>
      </c>
      <c r="W27" s="20">
        <f t="shared" si="1"/>
        <v>0</v>
      </c>
    </row>
    <row r="28" spans="1:23" x14ac:dyDescent="0.2">
      <c r="A28" s="2"/>
      <c r="B28" s="2"/>
      <c r="C28" s="2" t="s">
        <v>356</v>
      </c>
      <c r="D28" s="2"/>
      <c r="E28" s="2"/>
      <c r="F28" s="2"/>
      <c r="J28" s="2"/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0">
        <f t="shared" si="1"/>
        <v>0</v>
      </c>
    </row>
    <row r="29" spans="1:23" x14ac:dyDescent="0.2">
      <c r="A29" s="2"/>
      <c r="B29" s="2"/>
      <c r="C29" s="2" t="s">
        <v>357</v>
      </c>
      <c r="D29" s="2"/>
      <c r="E29" s="2"/>
      <c r="F29" s="2"/>
      <c r="G29" s="2"/>
      <c r="H29" s="23"/>
      <c r="I29" s="5"/>
      <c r="J29" s="2"/>
      <c r="K29" s="18">
        <f>SUM(K30:K34)</f>
        <v>0</v>
      </c>
      <c r="L29" s="20">
        <f t="shared" ref="L29:V29" si="6">SUM(L30:L34)</f>
        <v>0</v>
      </c>
      <c r="M29" s="20">
        <f t="shared" si="6"/>
        <v>0</v>
      </c>
      <c r="N29" s="20">
        <f t="shared" si="6"/>
        <v>0</v>
      </c>
      <c r="O29" s="20">
        <f t="shared" si="6"/>
        <v>0</v>
      </c>
      <c r="P29" s="20">
        <f t="shared" si="6"/>
        <v>0</v>
      </c>
      <c r="Q29" s="20">
        <f t="shared" si="6"/>
        <v>0</v>
      </c>
      <c r="R29" s="20">
        <f t="shared" si="6"/>
        <v>0</v>
      </c>
      <c r="S29" s="20">
        <f t="shared" si="6"/>
        <v>0</v>
      </c>
      <c r="T29" s="20">
        <f t="shared" si="6"/>
        <v>0</v>
      </c>
      <c r="U29" s="20">
        <f t="shared" si="6"/>
        <v>0</v>
      </c>
      <c r="V29" s="20">
        <f t="shared" si="6"/>
        <v>0</v>
      </c>
      <c r="W29" s="20">
        <f t="shared" si="1"/>
        <v>0</v>
      </c>
    </row>
    <row r="30" spans="1:23" x14ac:dyDescent="0.2">
      <c r="A30" s="2"/>
      <c r="B30" s="2"/>
      <c r="C30" s="2"/>
      <c r="D30" s="2" t="s">
        <v>358</v>
      </c>
      <c r="E30" s="2"/>
      <c r="F30" s="2"/>
      <c r="J30" s="2"/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0</v>
      </c>
      <c r="W30" s="20">
        <f t="shared" si="1"/>
        <v>0</v>
      </c>
    </row>
    <row r="31" spans="1:23" x14ac:dyDescent="0.2">
      <c r="A31" s="2"/>
      <c r="B31" s="2"/>
      <c r="C31" s="2"/>
      <c r="D31" s="16" t="s">
        <v>359</v>
      </c>
      <c r="E31" s="2"/>
      <c r="F31" s="2"/>
      <c r="J31" s="2"/>
      <c r="K31" s="21">
        <f t="shared" si="5"/>
        <v>0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0</v>
      </c>
      <c r="P31" s="21">
        <f t="shared" si="5"/>
        <v>0</v>
      </c>
      <c r="Q31" s="21">
        <f t="shared" si="5"/>
        <v>0</v>
      </c>
      <c r="R31" s="21">
        <f t="shared" si="5"/>
        <v>0</v>
      </c>
      <c r="S31" s="21">
        <f t="shared" si="5"/>
        <v>0</v>
      </c>
      <c r="T31" s="21">
        <f t="shared" si="5"/>
        <v>0</v>
      </c>
      <c r="U31" s="21">
        <f t="shared" si="5"/>
        <v>0</v>
      </c>
      <c r="V31" s="21">
        <f t="shared" si="5"/>
        <v>0</v>
      </c>
      <c r="W31" s="20">
        <f t="shared" si="1"/>
        <v>0</v>
      </c>
    </row>
    <row r="32" spans="1:23" x14ac:dyDescent="0.2">
      <c r="A32" s="2"/>
      <c r="B32" s="2"/>
      <c r="C32" s="15"/>
      <c r="D32" s="2" t="s">
        <v>360</v>
      </c>
      <c r="E32" s="2"/>
      <c r="F32" s="2"/>
      <c r="J32" s="2"/>
      <c r="K32" s="21">
        <f t="shared" si="5"/>
        <v>0</v>
      </c>
      <c r="L32" s="21">
        <f t="shared" si="5"/>
        <v>0</v>
      </c>
      <c r="M32" s="21">
        <f t="shared" si="5"/>
        <v>0</v>
      </c>
      <c r="N32" s="21">
        <f t="shared" si="5"/>
        <v>0</v>
      </c>
      <c r="O32" s="21">
        <f t="shared" si="5"/>
        <v>0</v>
      </c>
      <c r="P32" s="21">
        <f t="shared" si="5"/>
        <v>0</v>
      </c>
      <c r="Q32" s="21">
        <f t="shared" si="5"/>
        <v>0</v>
      </c>
      <c r="R32" s="21">
        <f t="shared" si="5"/>
        <v>0</v>
      </c>
      <c r="S32" s="21">
        <f t="shared" si="5"/>
        <v>0</v>
      </c>
      <c r="T32" s="21">
        <f t="shared" si="5"/>
        <v>0</v>
      </c>
      <c r="U32" s="21">
        <f t="shared" si="5"/>
        <v>0</v>
      </c>
      <c r="V32" s="21">
        <f t="shared" si="5"/>
        <v>0</v>
      </c>
      <c r="W32" s="20">
        <f t="shared" si="1"/>
        <v>0</v>
      </c>
    </row>
    <row r="33" spans="1:23" x14ac:dyDescent="0.2">
      <c r="A33" s="2"/>
      <c r="B33" s="2"/>
      <c r="C33" s="15"/>
      <c r="D33" s="2" t="s">
        <v>361</v>
      </c>
      <c r="E33" s="2"/>
      <c r="F33" s="2"/>
      <c r="J33" s="2"/>
      <c r="K33" s="21">
        <f t="shared" si="5"/>
        <v>0</v>
      </c>
      <c r="L33" s="21">
        <f t="shared" si="5"/>
        <v>0</v>
      </c>
      <c r="M33" s="21">
        <f t="shared" si="5"/>
        <v>0</v>
      </c>
      <c r="N33" s="21">
        <f t="shared" si="5"/>
        <v>0</v>
      </c>
      <c r="O33" s="21">
        <f t="shared" si="5"/>
        <v>0</v>
      </c>
      <c r="P33" s="21">
        <f t="shared" si="5"/>
        <v>0</v>
      </c>
      <c r="Q33" s="21">
        <f t="shared" si="5"/>
        <v>0</v>
      </c>
      <c r="R33" s="21">
        <f t="shared" si="5"/>
        <v>0</v>
      </c>
      <c r="S33" s="21">
        <f t="shared" si="5"/>
        <v>0</v>
      </c>
      <c r="T33" s="21">
        <f t="shared" si="5"/>
        <v>0</v>
      </c>
      <c r="U33" s="21">
        <f t="shared" si="5"/>
        <v>0</v>
      </c>
      <c r="V33" s="21">
        <f t="shared" si="5"/>
        <v>0</v>
      </c>
      <c r="W33" s="20">
        <f t="shared" si="1"/>
        <v>0</v>
      </c>
    </row>
    <row r="34" spans="1:23" x14ac:dyDescent="0.2">
      <c r="A34" s="2"/>
      <c r="B34" s="2"/>
      <c r="C34" s="15"/>
      <c r="D34" s="2" t="s">
        <v>362</v>
      </c>
      <c r="E34" s="2"/>
      <c r="F34" s="2"/>
      <c r="J34" s="2"/>
      <c r="K34" s="21">
        <f t="shared" si="5"/>
        <v>0</v>
      </c>
      <c r="L34" s="21">
        <f t="shared" si="5"/>
        <v>0</v>
      </c>
      <c r="M34" s="21">
        <f t="shared" si="5"/>
        <v>0</v>
      </c>
      <c r="N34" s="21">
        <f t="shared" si="5"/>
        <v>0</v>
      </c>
      <c r="O34" s="21">
        <f t="shared" si="5"/>
        <v>0</v>
      </c>
      <c r="P34" s="21">
        <f t="shared" si="5"/>
        <v>0</v>
      </c>
      <c r="Q34" s="21">
        <f t="shared" si="5"/>
        <v>0</v>
      </c>
      <c r="R34" s="21">
        <f t="shared" si="5"/>
        <v>0</v>
      </c>
      <c r="S34" s="21">
        <f t="shared" si="5"/>
        <v>0</v>
      </c>
      <c r="T34" s="21">
        <f t="shared" si="5"/>
        <v>0</v>
      </c>
      <c r="U34" s="21">
        <f t="shared" si="5"/>
        <v>0</v>
      </c>
      <c r="V34" s="21">
        <f t="shared" si="5"/>
        <v>0</v>
      </c>
      <c r="W34" s="20">
        <f t="shared" si="1"/>
        <v>0</v>
      </c>
    </row>
    <row r="35" spans="1:23" x14ac:dyDescent="0.2">
      <c r="A35" s="2"/>
      <c r="B35" s="2"/>
      <c r="C35" s="2"/>
      <c r="D35" s="2"/>
      <c r="E35" s="2"/>
      <c r="F35" s="2"/>
      <c r="G35" s="2"/>
      <c r="H35" s="23"/>
      <c r="I35" s="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</sheetData>
  <sheetProtection algorithmName="SHA-512" hashValue="/mDSY+P5DlnFr9xyi0Yj3Goq/pz3D7lZTShxYJu4+8X17Vo7LNVTLWUW4MR3LR1LJCmiOV4ZNxVtMaHN0vxUTw==" saltValue="F2YgtcsuQh19tOUVleqoiA==" spinCount="100000" sheet="1" objects="1" scenarios="1"/>
  <mergeCells count="5">
    <mergeCell ref="A4:B4"/>
    <mergeCell ref="C4:E4"/>
    <mergeCell ref="D3:E3"/>
    <mergeCell ref="D1:E1"/>
    <mergeCell ref="D2:F2"/>
  </mergeCells>
  <dataValidations count="1">
    <dataValidation type="list" allowBlank="1" showInputMessage="1" showErrorMessage="1" sqref="G30:G34 G22:G28 G20" xr:uid="{8B57668B-DA9A-4429-BD0A-D4354DC2D725}">
      <formula1>$AD$5:$AD$10</formula1>
    </dataValidation>
  </dataValidations>
  <pageMargins left="0.7" right="0.7" top="0.75" bottom="0.75" header="0.3" footer="0.3"/>
  <pageSetup orientation="portrait" r:id="rId1"/>
  <ignoredErrors>
    <ignoredError sqref="K20:V20 K30:V34" unlockedFormula="1"/>
    <ignoredError sqref="K21:V29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3150-1098-41BB-A2DA-60B0ABD6932B}">
  <sheetPr>
    <tabColor rgb="FF5E5745"/>
  </sheetPr>
  <dimension ref="A1:AD41"/>
  <sheetViews>
    <sheetView workbookViewId="0">
      <pane xSplit="9" ySplit="6" topLeftCell="J7" activePane="bottomRight" state="frozen"/>
      <selection activeCell="J120" sqref="J120"/>
      <selection pane="topRight" activeCell="J120" sqref="J120"/>
      <selection pane="bottomLeft" activeCell="J120" sqref="J120"/>
      <selection pane="bottomRight" activeCell="G20" sqref="G20"/>
    </sheetView>
  </sheetViews>
  <sheetFormatPr defaultColWidth="8.75" defaultRowHeight="12.75" x14ac:dyDescent="0.2"/>
  <cols>
    <col min="1" max="5" width="8.75" style="1"/>
    <col min="6" max="6" width="11.25" style="1" customWidth="1"/>
    <col min="7" max="7" width="10.625" style="1" customWidth="1"/>
    <col min="8" max="8" width="10.625" style="3" customWidth="1"/>
    <col min="9" max="9" width="10.625" style="4" customWidth="1"/>
    <col min="10" max="10" width="1.75" style="1" customWidth="1"/>
    <col min="11" max="11" width="9.5" style="1" bestFit="1" customWidth="1"/>
    <col min="12" max="22" width="8.75" style="1"/>
    <col min="23" max="23" width="10.625" style="1" bestFit="1" customWidth="1"/>
    <col min="24" max="29" width="8.75" style="1"/>
    <col min="30" max="30" width="8.75" style="1" customWidth="1"/>
    <col min="31" max="16384" width="8.75" style="1"/>
  </cols>
  <sheetData>
    <row r="1" spans="1:30" x14ac:dyDescent="0.2">
      <c r="A1" s="85" t="s">
        <v>102</v>
      </c>
      <c r="B1" s="85"/>
      <c r="C1" s="86" t="s">
        <v>103</v>
      </c>
      <c r="D1" s="86"/>
      <c r="E1" s="86"/>
    </row>
    <row r="5" spans="1:30" x14ac:dyDescent="0.2">
      <c r="A5" s="2"/>
      <c r="B5" s="2"/>
      <c r="C5" s="2"/>
      <c r="D5" s="2"/>
      <c r="E5" s="2"/>
      <c r="F5" s="2"/>
      <c r="G5" s="6" t="s">
        <v>100</v>
      </c>
      <c r="H5" s="22"/>
      <c r="I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D5" s="1" t="s">
        <v>104</v>
      </c>
    </row>
    <row r="6" spans="1:30" x14ac:dyDescent="0.2">
      <c r="A6" s="2"/>
      <c r="B6" s="2"/>
      <c r="C6" s="2"/>
      <c r="D6" s="2"/>
      <c r="E6" s="2"/>
      <c r="F6" s="2"/>
      <c r="G6" s="6" t="s">
        <v>101</v>
      </c>
      <c r="H6" s="22" t="s">
        <v>97</v>
      </c>
      <c r="I6" s="24" t="s">
        <v>99</v>
      </c>
      <c r="J6" s="2"/>
      <c r="K6" s="6" t="s">
        <v>0</v>
      </c>
      <c r="L6" s="6" t="s">
        <v>1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6</v>
      </c>
      <c r="R6" s="6" t="s">
        <v>7</v>
      </c>
      <c r="S6" s="6" t="s">
        <v>8</v>
      </c>
      <c r="T6" s="6" t="s">
        <v>9</v>
      </c>
      <c r="U6" s="6" t="s">
        <v>10</v>
      </c>
      <c r="V6" s="6" t="s">
        <v>11</v>
      </c>
      <c r="W6" s="6" t="s">
        <v>12</v>
      </c>
      <c r="AD6" s="1" t="s">
        <v>105</v>
      </c>
    </row>
    <row r="7" spans="1:30" x14ac:dyDescent="0.2">
      <c r="A7" s="2" t="s">
        <v>13</v>
      </c>
      <c r="B7" s="2"/>
      <c r="C7" s="2"/>
      <c r="D7" s="2"/>
      <c r="E7" s="2"/>
      <c r="F7" s="2"/>
      <c r="G7" s="2"/>
      <c r="H7" s="23"/>
      <c r="I7" s="5"/>
      <c r="J7" s="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AD7" s="1" t="s">
        <v>96</v>
      </c>
    </row>
    <row r="8" spans="1:30" x14ac:dyDescent="0.2">
      <c r="A8" s="2"/>
      <c r="B8" s="2" t="s">
        <v>89</v>
      </c>
      <c r="C8" s="2"/>
      <c r="D8" s="2"/>
      <c r="E8" s="2"/>
      <c r="F8" s="2"/>
      <c r="G8" s="2"/>
      <c r="H8" s="23"/>
      <c r="I8" s="5"/>
      <c r="J8" s="2"/>
      <c r="K8" s="7">
        <f>Rooms!K8</f>
        <v>100</v>
      </c>
      <c r="L8" s="7">
        <f>Rooms!L8</f>
        <v>100</v>
      </c>
      <c r="M8" s="7">
        <f>Rooms!M8</f>
        <v>100</v>
      </c>
      <c r="N8" s="7">
        <f>Rooms!N8</f>
        <v>100</v>
      </c>
      <c r="O8" s="7">
        <f>Rooms!O8</f>
        <v>100</v>
      </c>
      <c r="P8" s="7">
        <f>Rooms!P8</f>
        <v>100</v>
      </c>
      <c r="Q8" s="7">
        <f>Rooms!Q8</f>
        <v>100</v>
      </c>
      <c r="R8" s="7">
        <f>Rooms!R8</f>
        <v>100</v>
      </c>
      <c r="S8" s="7">
        <f>Rooms!S8</f>
        <v>100</v>
      </c>
      <c r="T8" s="7">
        <f>Rooms!T8</f>
        <v>100</v>
      </c>
      <c r="U8" s="7">
        <f>Rooms!U8</f>
        <v>100</v>
      </c>
      <c r="V8" s="7">
        <f>Rooms!V8</f>
        <v>100</v>
      </c>
      <c r="W8" s="7"/>
      <c r="AD8" s="1" t="s">
        <v>98</v>
      </c>
    </row>
    <row r="9" spans="1:30" x14ac:dyDescent="0.2">
      <c r="A9" s="2"/>
      <c r="B9" s="2" t="s">
        <v>90</v>
      </c>
      <c r="C9" s="2"/>
      <c r="D9" s="2"/>
      <c r="E9" s="2"/>
      <c r="F9" s="2"/>
      <c r="G9" s="2"/>
      <c r="H9" s="23"/>
      <c r="I9" s="5"/>
      <c r="J9" s="2"/>
      <c r="K9" s="7">
        <f>Rooms!K9</f>
        <v>31</v>
      </c>
      <c r="L9" s="7">
        <f>Rooms!L9</f>
        <v>29</v>
      </c>
      <c r="M9" s="7">
        <f>Rooms!M9</f>
        <v>31</v>
      </c>
      <c r="N9" s="7">
        <f>Rooms!N9</f>
        <v>30</v>
      </c>
      <c r="O9" s="7">
        <f>Rooms!O9</f>
        <v>31</v>
      </c>
      <c r="P9" s="7">
        <f>Rooms!P9</f>
        <v>30</v>
      </c>
      <c r="Q9" s="7">
        <f>Rooms!Q9</f>
        <v>31</v>
      </c>
      <c r="R9" s="7">
        <f>Rooms!R9</f>
        <v>31</v>
      </c>
      <c r="S9" s="7">
        <f>Rooms!S9</f>
        <v>30</v>
      </c>
      <c r="T9" s="7">
        <f>Rooms!T9</f>
        <v>31</v>
      </c>
      <c r="U9" s="7">
        <f>Rooms!U9</f>
        <v>30</v>
      </c>
      <c r="V9" s="7">
        <f>Rooms!V9</f>
        <v>31</v>
      </c>
      <c r="W9" s="7"/>
      <c r="AD9" s="1" t="s">
        <v>106</v>
      </c>
    </row>
    <row r="10" spans="1:30" x14ac:dyDescent="0.2">
      <c r="A10" s="2"/>
      <c r="B10" s="2" t="s">
        <v>91</v>
      </c>
      <c r="C10" s="2"/>
      <c r="D10" s="2"/>
      <c r="E10" s="2"/>
      <c r="F10" s="2"/>
      <c r="G10" s="2"/>
      <c r="H10" s="23"/>
      <c r="I10" s="5"/>
      <c r="J10" s="2"/>
      <c r="K10" s="7">
        <f>Rooms!K10</f>
        <v>3100</v>
      </c>
      <c r="L10" s="7">
        <f>Rooms!L10</f>
        <v>2900</v>
      </c>
      <c r="M10" s="7">
        <f>Rooms!M10</f>
        <v>3100</v>
      </c>
      <c r="N10" s="7">
        <f>Rooms!N10</f>
        <v>3000</v>
      </c>
      <c r="O10" s="7">
        <f>Rooms!O10</f>
        <v>3100</v>
      </c>
      <c r="P10" s="7">
        <f>Rooms!P10</f>
        <v>3000</v>
      </c>
      <c r="Q10" s="7">
        <f>Rooms!Q10</f>
        <v>3100</v>
      </c>
      <c r="R10" s="7">
        <f>Rooms!R10</f>
        <v>3100</v>
      </c>
      <c r="S10" s="7">
        <f>Rooms!S10</f>
        <v>3000</v>
      </c>
      <c r="T10" s="7">
        <f>Rooms!T10</f>
        <v>3100</v>
      </c>
      <c r="U10" s="7">
        <f>Rooms!U10</f>
        <v>3000</v>
      </c>
      <c r="V10" s="7">
        <f>Rooms!V10</f>
        <v>3100</v>
      </c>
      <c r="W10" s="8">
        <f>SUM(K10:V10)</f>
        <v>36600</v>
      </c>
    </row>
    <row r="11" spans="1:30" x14ac:dyDescent="0.2">
      <c r="A11" s="2"/>
      <c r="B11" s="2" t="s">
        <v>92</v>
      </c>
      <c r="C11" s="2"/>
      <c r="D11" s="2"/>
      <c r="E11" s="2"/>
      <c r="F11" s="2"/>
      <c r="G11" s="2"/>
      <c r="H11" s="23"/>
      <c r="I11" s="5"/>
      <c r="J11" s="2"/>
      <c r="K11" s="8">
        <f>Rooms!K11</f>
        <v>1860</v>
      </c>
      <c r="L11" s="8">
        <f>Rooms!L11</f>
        <v>1885</v>
      </c>
      <c r="M11" s="8">
        <f>Rooms!M11</f>
        <v>2015</v>
      </c>
      <c r="N11" s="8">
        <f>Rooms!N11</f>
        <v>1950</v>
      </c>
      <c r="O11" s="8">
        <f>Rooms!O11</f>
        <v>2015</v>
      </c>
      <c r="P11" s="8">
        <f>Rooms!P11</f>
        <v>1950</v>
      </c>
      <c r="Q11" s="8">
        <f>Rooms!Q11</f>
        <v>2015</v>
      </c>
      <c r="R11" s="8">
        <f>Rooms!R11</f>
        <v>2015</v>
      </c>
      <c r="S11" s="8">
        <f>Rooms!S11</f>
        <v>1950</v>
      </c>
      <c r="T11" s="8">
        <f>Rooms!T11</f>
        <v>2015</v>
      </c>
      <c r="U11" s="8">
        <f>Rooms!U11</f>
        <v>1950</v>
      </c>
      <c r="V11" s="8">
        <f>Rooms!V11</f>
        <v>2015</v>
      </c>
      <c r="W11" s="8">
        <f>SUM(K11:V11)</f>
        <v>23635</v>
      </c>
    </row>
    <row r="12" spans="1:30" x14ac:dyDescent="0.2">
      <c r="A12" s="2"/>
      <c r="B12" s="2" t="s">
        <v>93</v>
      </c>
      <c r="C12" s="2"/>
      <c r="D12" s="2"/>
      <c r="E12" s="2"/>
      <c r="F12" s="2"/>
      <c r="G12" s="2"/>
      <c r="H12" s="23"/>
      <c r="I12" s="5"/>
      <c r="J12" s="2"/>
      <c r="K12" s="9">
        <f>Rooms!K12</f>
        <v>82.5</v>
      </c>
      <c r="L12" s="9">
        <f>Rooms!L12</f>
        <v>88</v>
      </c>
      <c r="M12" s="9">
        <f>Rooms!M12</f>
        <v>88</v>
      </c>
      <c r="N12" s="9">
        <f>Rooms!N12</f>
        <v>88</v>
      </c>
      <c r="O12" s="9">
        <f>Rooms!O12</f>
        <v>88</v>
      </c>
      <c r="P12" s="9">
        <f>Rooms!P12</f>
        <v>88</v>
      </c>
      <c r="Q12" s="9">
        <f>Rooms!Q12</f>
        <v>88</v>
      </c>
      <c r="R12" s="9">
        <f>Rooms!R12</f>
        <v>88</v>
      </c>
      <c r="S12" s="9">
        <f>Rooms!S12</f>
        <v>88</v>
      </c>
      <c r="T12" s="9">
        <f>Rooms!T12</f>
        <v>88</v>
      </c>
      <c r="U12" s="9">
        <f>Rooms!U12</f>
        <v>88</v>
      </c>
      <c r="V12" s="9">
        <f>Rooms!V12</f>
        <v>88</v>
      </c>
      <c r="W12" s="9">
        <f>W15/W11</f>
        <v>87.567167336577114</v>
      </c>
    </row>
    <row r="13" spans="1:30" x14ac:dyDescent="0.2">
      <c r="A13" s="2"/>
      <c r="B13" s="2" t="s">
        <v>94</v>
      </c>
      <c r="C13" s="2"/>
      <c r="D13" s="2"/>
      <c r="E13" s="2"/>
      <c r="F13" s="2"/>
      <c r="G13" s="2"/>
      <c r="H13" s="23"/>
      <c r="I13" s="5"/>
      <c r="J13" s="2"/>
      <c r="K13" s="10">
        <f>Rooms!K13</f>
        <v>0.6</v>
      </c>
      <c r="L13" s="10">
        <f>Rooms!L13</f>
        <v>0.65</v>
      </c>
      <c r="M13" s="10">
        <f>Rooms!M13</f>
        <v>0.65</v>
      </c>
      <c r="N13" s="10">
        <f>Rooms!N13</f>
        <v>0.65</v>
      </c>
      <c r="O13" s="10">
        <f>Rooms!O13</f>
        <v>0.65</v>
      </c>
      <c r="P13" s="10">
        <f>Rooms!P13</f>
        <v>0.65</v>
      </c>
      <c r="Q13" s="10">
        <f>Rooms!Q13</f>
        <v>0.65</v>
      </c>
      <c r="R13" s="10">
        <f>Rooms!R13</f>
        <v>0.65</v>
      </c>
      <c r="S13" s="10">
        <f>Rooms!S13</f>
        <v>0.65</v>
      </c>
      <c r="T13" s="10">
        <f>Rooms!T13</f>
        <v>0.65</v>
      </c>
      <c r="U13" s="10">
        <f>Rooms!U13</f>
        <v>0.65</v>
      </c>
      <c r="V13" s="10">
        <f>Rooms!V13</f>
        <v>0.65</v>
      </c>
      <c r="W13" s="10">
        <f>W11/W10</f>
        <v>0.64576502732240437</v>
      </c>
    </row>
    <row r="14" spans="1:30" x14ac:dyDescent="0.2">
      <c r="A14" s="2"/>
      <c r="B14" s="2"/>
      <c r="C14" s="2"/>
      <c r="D14" s="2"/>
      <c r="E14" s="2"/>
      <c r="F14" s="2"/>
      <c r="G14" s="2"/>
      <c r="H14" s="23"/>
      <c r="I14" s="5"/>
      <c r="J14" s="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0" x14ac:dyDescent="0.2">
      <c r="A15" s="2"/>
      <c r="B15" s="2" t="s">
        <v>95</v>
      </c>
      <c r="C15" s="2"/>
      <c r="D15" s="2"/>
      <c r="E15" s="2"/>
      <c r="F15" s="2"/>
      <c r="G15" s="2"/>
      <c r="H15" s="23"/>
      <c r="I15" s="5"/>
      <c r="J15" s="2"/>
      <c r="K15" s="20">
        <f>Rooms!K15</f>
        <v>153450</v>
      </c>
      <c r="L15" s="20">
        <f>Rooms!L15</f>
        <v>165880</v>
      </c>
      <c r="M15" s="20">
        <f>Rooms!M15</f>
        <v>177320</v>
      </c>
      <c r="N15" s="20">
        <f>Rooms!N15</f>
        <v>171600</v>
      </c>
      <c r="O15" s="20">
        <f>Rooms!O15</f>
        <v>177320</v>
      </c>
      <c r="P15" s="20">
        <f>Rooms!P15</f>
        <v>171600</v>
      </c>
      <c r="Q15" s="20">
        <f>Rooms!Q15</f>
        <v>177320</v>
      </c>
      <c r="R15" s="20">
        <f>Rooms!R15</f>
        <v>177320</v>
      </c>
      <c r="S15" s="20">
        <f>Rooms!S15</f>
        <v>171600</v>
      </c>
      <c r="T15" s="20">
        <f>Rooms!T15</f>
        <v>177320</v>
      </c>
      <c r="U15" s="20">
        <f>Rooms!U15</f>
        <v>171600</v>
      </c>
      <c r="V15" s="20">
        <f>Rooms!V15</f>
        <v>177320</v>
      </c>
      <c r="W15" s="11">
        <f>SUM(K15:V15)</f>
        <v>2069650</v>
      </c>
    </row>
    <row r="16" spans="1:30" x14ac:dyDescent="0.2">
      <c r="A16" s="2"/>
      <c r="B16" s="2"/>
      <c r="C16" s="2"/>
      <c r="D16" s="2"/>
      <c r="E16" s="2"/>
      <c r="F16" s="2"/>
      <c r="G16" s="2"/>
      <c r="H16" s="23"/>
      <c r="I16" s="5"/>
      <c r="J16" s="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31" customFormat="1" x14ac:dyDescent="0.2">
      <c r="A17" s="15"/>
      <c r="B17" s="15" t="s">
        <v>44</v>
      </c>
      <c r="C17" s="15"/>
      <c r="D17" s="15"/>
      <c r="E17" s="15"/>
      <c r="F17" s="15"/>
      <c r="G17" s="6" t="s">
        <v>107</v>
      </c>
      <c r="H17" s="27"/>
      <c r="I17" s="28"/>
      <c r="J17" s="30"/>
      <c r="K17" s="46">
        <f t="shared" ref="K17:V17" si="0">K18+K24+K33</f>
        <v>0</v>
      </c>
      <c r="L17" s="46">
        <f t="shared" si="0"/>
        <v>0</v>
      </c>
      <c r="M17" s="46">
        <f t="shared" si="0"/>
        <v>0</v>
      </c>
      <c r="N17" s="46">
        <f t="shared" si="0"/>
        <v>0</v>
      </c>
      <c r="O17" s="46">
        <f t="shared" si="0"/>
        <v>0</v>
      </c>
      <c r="P17" s="46">
        <f t="shared" si="0"/>
        <v>0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  <c r="V17" s="46">
        <f t="shared" si="0"/>
        <v>0</v>
      </c>
      <c r="W17" s="20">
        <f t="shared" ref="W17:W40" si="1">SUM(K17:V17)</f>
        <v>0</v>
      </c>
    </row>
    <row r="18" spans="1:23" x14ac:dyDescent="0.2">
      <c r="A18" s="2"/>
      <c r="B18" s="2"/>
      <c r="C18" s="15" t="s">
        <v>281</v>
      </c>
      <c r="D18" s="2"/>
      <c r="E18" s="2"/>
      <c r="F18" s="2"/>
      <c r="G18" s="6" t="s">
        <v>108</v>
      </c>
      <c r="H18" s="23"/>
      <c r="I18" s="5"/>
      <c r="J18" s="2"/>
      <c r="K18" s="20">
        <f>SUM(K19:K23)</f>
        <v>0</v>
      </c>
      <c r="L18" s="20">
        <f t="shared" ref="L18:V18" si="2">SUM(L19:L23)</f>
        <v>0</v>
      </c>
      <c r="M18" s="20">
        <f t="shared" si="2"/>
        <v>0</v>
      </c>
      <c r="N18" s="20">
        <f t="shared" si="2"/>
        <v>0</v>
      </c>
      <c r="O18" s="20">
        <f t="shared" si="2"/>
        <v>0</v>
      </c>
      <c r="P18" s="20">
        <f t="shared" si="2"/>
        <v>0</v>
      </c>
      <c r="Q18" s="20">
        <f t="shared" si="2"/>
        <v>0</v>
      </c>
      <c r="R18" s="20">
        <f t="shared" si="2"/>
        <v>0</v>
      </c>
      <c r="S18" s="20">
        <f t="shared" si="2"/>
        <v>0</v>
      </c>
      <c r="T18" s="20">
        <f t="shared" si="2"/>
        <v>0</v>
      </c>
      <c r="U18" s="20">
        <f t="shared" si="2"/>
        <v>0</v>
      </c>
      <c r="V18" s="20">
        <f t="shared" si="2"/>
        <v>0</v>
      </c>
      <c r="W18" s="20">
        <f t="shared" si="1"/>
        <v>0</v>
      </c>
    </row>
    <row r="19" spans="1:23" x14ac:dyDescent="0.2">
      <c r="A19" s="2"/>
      <c r="B19" s="2"/>
      <c r="C19" s="2"/>
      <c r="D19" s="2" t="s">
        <v>282</v>
      </c>
      <c r="E19" s="2"/>
      <c r="F19" s="2"/>
      <c r="J19" s="2"/>
      <c r="K19" s="21">
        <f t="shared" ref="K19:V23" si="3">IF($G19="% of Rev",K$15*$I19,IF($G19="CPOR",K$11*$H19,IF($G19="Per Day",K$9*$H19,IF($G19="Per Month",$H19,0))))</f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0">
        <f t="shared" si="1"/>
        <v>0</v>
      </c>
    </row>
    <row r="20" spans="1:23" x14ac:dyDescent="0.2">
      <c r="A20" s="2"/>
      <c r="B20" s="2"/>
      <c r="C20" s="2"/>
      <c r="D20" s="2" t="s">
        <v>284</v>
      </c>
      <c r="E20" s="2"/>
      <c r="F20" s="2"/>
      <c r="J20" s="2"/>
      <c r="K20" s="21">
        <f t="shared" si="3"/>
        <v>0</v>
      </c>
      <c r="L20" s="21">
        <f t="shared" si="3"/>
        <v>0</v>
      </c>
      <c r="M20" s="21">
        <f t="shared" si="3"/>
        <v>0</v>
      </c>
      <c r="N20" s="21">
        <f t="shared" si="3"/>
        <v>0</v>
      </c>
      <c r="O20" s="21">
        <f t="shared" si="3"/>
        <v>0</v>
      </c>
      <c r="P20" s="21">
        <f t="shared" si="3"/>
        <v>0</v>
      </c>
      <c r="Q20" s="21">
        <f t="shared" si="3"/>
        <v>0</v>
      </c>
      <c r="R20" s="21">
        <f t="shared" si="3"/>
        <v>0</v>
      </c>
      <c r="S20" s="21">
        <f t="shared" si="3"/>
        <v>0</v>
      </c>
      <c r="T20" s="21">
        <f t="shared" si="3"/>
        <v>0</v>
      </c>
      <c r="U20" s="21">
        <f t="shared" si="3"/>
        <v>0</v>
      </c>
      <c r="V20" s="21">
        <f t="shared" si="3"/>
        <v>0</v>
      </c>
      <c r="W20" s="20">
        <f t="shared" si="1"/>
        <v>0</v>
      </c>
    </row>
    <row r="21" spans="1:23" x14ac:dyDescent="0.2">
      <c r="A21" s="2"/>
      <c r="B21" s="2"/>
      <c r="C21" s="2"/>
      <c r="D21" s="2" t="s">
        <v>321</v>
      </c>
      <c r="E21" s="2"/>
      <c r="F21" s="2"/>
      <c r="J21" s="2"/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  <c r="O21" s="21">
        <f t="shared" si="3"/>
        <v>0</v>
      </c>
      <c r="P21" s="21">
        <f t="shared" si="3"/>
        <v>0</v>
      </c>
      <c r="Q21" s="21">
        <f t="shared" si="3"/>
        <v>0</v>
      </c>
      <c r="R21" s="21">
        <f t="shared" si="3"/>
        <v>0</v>
      </c>
      <c r="S21" s="21">
        <f t="shared" si="3"/>
        <v>0</v>
      </c>
      <c r="T21" s="21">
        <f t="shared" si="3"/>
        <v>0</v>
      </c>
      <c r="U21" s="21">
        <f t="shared" si="3"/>
        <v>0</v>
      </c>
      <c r="V21" s="21">
        <f t="shared" si="3"/>
        <v>0</v>
      </c>
      <c r="W21" s="20">
        <f t="shared" si="1"/>
        <v>0</v>
      </c>
    </row>
    <row r="22" spans="1:23" x14ac:dyDescent="0.2">
      <c r="A22" s="2"/>
      <c r="B22" s="2"/>
      <c r="C22" s="2"/>
      <c r="D22" s="2" t="s">
        <v>322</v>
      </c>
      <c r="E22" s="2"/>
      <c r="F22" s="2"/>
      <c r="J22" s="2"/>
      <c r="K22" s="21">
        <f t="shared" si="3"/>
        <v>0</v>
      </c>
      <c r="L22" s="21">
        <f t="shared" si="3"/>
        <v>0</v>
      </c>
      <c r="M22" s="21">
        <f t="shared" si="3"/>
        <v>0</v>
      </c>
      <c r="N22" s="21">
        <f t="shared" si="3"/>
        <v>0</v>
      </c>
      <c r="O22" s="21">
        <f t="shared" si="3"/>
        <v>0</v>
      </c>
      <c r="P22" s="21">
        <f t="shared" si="3"/>
        <v>0</v>
      </c>
      <c r="Q22" s="21">
        <f t="shared" si="3"/>
        <v>0</v>
      </c>
      <c r="R22" s="21">
        <f t="shared" si="3"/>
        <v>0</v>
      </c>
      <c r="S22" s="21">
        <f t="shared" si="3"/>
        <v>0</v>
      </c>
      <c r="T22" s="21">
        <f t="shared" si="3"/>
        <v>0</v>
      </c>
      <c r="U22" s="21">
        <f t="shared" si="3"/>
        <v>0</v>
      </c>
      <c r="V22" s="21">
        <f t="shared" si="3"/>
        <v>0</v>
      </c>
      <c r="W22" s="20">
        <f t="shared" si="1"/>
        <v>0</v>
      </c>
    </row>
    <row r="23" spans="1:23" x14ac:dyDescent="0.2">
      <c r="A23" s="2"/>
      <c r="B23" s="2"/>
      <c r="C23" s="2"/>
      <c r="D23" s="2" t="s">
        <v>290</v>
      </c>
      <c r="E23" s="2"/>
      <c r="F23" s="2"/>
      <c r="J23" s="2"/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  <c r="Q23" s="21">
        <f t="shared" si="3"/>
        <v>0</v>
      </c>
      <c r="R23" s="21">
        <f t="shared" si="3"/>
        <v>0</v>
      </c>
      <c r="S23" s="21">
        <f t="shared" si="3"/>
        <v>0</v>
      </c>
      <c r="T23" s="21">
        <f t="shared" si="3"/>
        <v>0</v>
      </c>
      <c r="U23" s="21">
        <f t="shared" si="3"/>
        <v>0</v>
      </c>
      <c r="V23" s="21">
        <f t="shared" si="3"/>
        <v>0</v>
      </c>
      <c r="W23" s="20">
        <f t="shared" si="1"/>
        <v>0</v>
      </c>
    </row>
    <row r="24" spans="1:23" x14ac:dyDescent="0.2">
      <c r="A24" s="2"/>
      <c r="B24" s="2"/>
      <c r="C24" s="15" t="s">
        <v>294</v>
      </c>
      <c r="D24" s="2"/>
      <c r="E24" s="2"/>
      <c r="F24" s="2"/>
      <c r="G24" s="2"/>
      <c r="H24" s="23"/>
      <c r="I24" s="5"/>
      <c r="J24" s="2"/>
      <c r="K24" s="20">
        <f t="shared" ref="K24:V24" si="4">SUM(K25:K32)</f>
        <v>0</v>
      </c>
      <c r="L24" s="20">
        <f t="shared" si="4"/>
        <v>0</v>
      </c>
      <c r="M24" s="20">
        <f t="shared" si="4"/>
        <v>0</v>
      </c>
      <c r="N24" s="20">
        <f t="shared" si="4"/>
        <v>0</v>
      </c>
      <c r="O24" s="20">
        <f t="shared" si="4"/>
        <v>0</v>
      </c>
      <c r="P24" s="20">
        <f t="shared" si="4"/>
        <v>0</v>
      </c>
      <c r="Q24" s="20">
        <f t="shared" si="4"/>
        <v>0</v>
      </c>
      <c r="R24" s="20">
        <f t="shared" si="4"/>
        <v>0</v>
      </c>
      <c r="S24" s="20">
        <f t="shared" si="4"/>
        <v>0</v>
      </c>
      <c r="T24" s="20">
        <f t="shared" si="4"/>
        <v>0</v>
      </c>
      <c r="U24" s="20">
        <f t="shared" si="4"/>
        <v>0</v>
      </c>
      <c r="V24" s="20">
        <f t="shared" si="4"/>
        <v>0</v>
      </c>
      <c r="W24" s="20">
        <f t="shared" si="1"/>
        <v>0</v>
      </c>
    </row>
    <row r="25" spans="1:23" x14ac:dyDescent="0.2">
      <c r="A25" s="2"/>
      <c r="B25" s="2"/>
      <c r="C25" s="2"/>
      <c r="D25" s="2" t="s">
        <v>13</v>
      </c>
      <c r="E25" s="2"/>
      <c r="F25" s="2"/>
      <c r="J25" s="2"/>
      <c r="K25" s="21">
        <f t="shared" ref="K25:V25" si="5">IF($G25="% of Rev",K$15*$I25,IF($G25="CPOR",K$11*$H25,IF($G25="Per Day",K$9*$H25,IF($G25="Per Month",$H25,0))))</f>
        <v>0</v>
      </c>
      <c r="L25" s="21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21">
        <f t="shared" si="5"/>
        <v>0</v>
      </c>
      <c r="R25" s="21">
        <f t="shared" si="5"/>
        <v>0</v>
      </c>
      <c r="S25" s="21">
        <f t="shared" si="5"/>
        <v>0</v>
      </c>
      <c r="T25" s="21">
        <f t="shared" si="5"/>
        <v>0</v>
      </c>
      <c r="U25" s="21">
        <f t="shared" si="5"/>
        <v>0</v>
      </c>
      <c r="V25" s="21">
        <f t="shared" si="5"/>
        <v>0</v>
      </c>
      <c r="W25" s="20">
        <f t="shared" si="1"/>
        <v>0</v>
      </c>
    </row>
    <row r="26" spans="1:23" x14ac:dyDescent="0.2">
      <c r="A26" s="2"/>
      <c r="B26" s="2"/>
      <c r="C26" s="2"/>
      <c r="D26" s="2" t="s">
        <v>325</v>
      </c>
      <c r="E26" s="2"/>
      <c r="F26" s="2"/>
      <c r="G26" s="2"/>
      <c r="H26" s="23"/>
      <c r="I26" s="5"/>
      <c r="J26" s="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0">
        <f t="shared" si="1"/>
        <v>0</v>
      </c>
    </row>
    <row r="27" spans="1:23" x14ac:dyDescent="0.2">
      <c r="A27" s="2"/>
      <c r="B27" s="2"/>
      <c r="C27" s="2"/>
      <c r="D27" s="2" t="s">
        <v>329</v>
      </c>
      <c r="E27" s="2"/>
      <c r="F27" s="2"/>
      <c r="J27" s="2"/>
      <c r="K27" s="21">
        <f t="shared" ref="K27:V32" si="6">IF($G27="% of Rev",K$15*$I27,IF($G27="CPOR",K$11*$H27,IF($G27="Per Day",K$9*$H27,IF($G27="Per Month",$H27,0))))</f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21">
        <f t="shared" si="6"/>
        <v>0</v>
      </c>
      <c r="Q27" s="21">
        <f t="shared" si="6"/>
        <v>0</v>
      </c>
      <c r="R27" s="21">
        <f t="shared" si="6"/>
        <v>0</v>
      </c>
      <c r="S27" s="21">
        <f t="shared" si="6"/>
        <v>0</v>
      </c>
      <c r="T27" s="21">
        <f t="shared" si="6"/>
        <v>0</v>
      </c>
      <c r="U27" s="21">
        <f t="shared" si="6"/>
        <v>0</v>
      </c>
      <c r="V27" s="21">
        <f t="shared" si="6"/>
        <v>0</v>
      </c>
      <c r="W27" s="20">
        <f t="shared" si="1"/>
        <v>0</v>
      </c>
    </row>
    <row r="28" spans="1:23" x14ac:dyDescent="0.2">
      <c r="A28" s="2"/>
      <c r="B28" s="2"/>
      <c r="C28" s="2"/>
      <c r="D28" s="2" t="s">
        <v>330</v>
      </c>
      <c r="E28" s="2"/>
      <c r="F28" s="2"/>
      <c r="J28" s="2"/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T28" s="21">
        <f t="shared" si="6"/>
        <v>0</v>
      </c>
      <c r="U28" s="21">
        <f t="shared" si="6"/>
        <v>0</v>
      </c>
      <c r="V28" s="21">
        <f t="shared" si="6"/>
        <v>0</v>
      </c>
      <c r="W28" s="20">
        <f t="shared" si="1"/>
        <v>0</v>
      </c>
    </row>
    <row r="29" spans="1:23" x14ac:dyDescent="0.2">
      <c r="A29" s="2"/>
      <c r="B29" s="2"/>
      <c r="C29" s="2"/>
      <c r="D29" s="2" t="s">
        <v>326</v>
      </c>
      <c r="E29" s="2"/>
      <c r="F29" s="2"/>
      <c r="J29" s="2"/>
      <c r="K29" s="21">
        <f t="shared" si="6"/>
        <v>0</v>
      </c>
      <c r="L29" s="21">
        <f t="shared" si="6"/>
        <v>0</v>
      </c>
      <c r="M29" s="21">
        <f t="shared" si="6"/>
        <v>0</v>
      </c>
      <c r="N29" s="21">
        <f t="shared" si="6"/>
        <v>0</v>
      </c>
      <c r="O29" s="21">
        <f t="shared" si="6"/>
        <v>0</v>
      </c>
      <c r="P29" s="21">
        <f t="shared" si="6"/>
        <v>0</v>
      </c>
      <c r="Q29" s="21">
        <f t="shared" si="6"/>
        <v>0</v>
      </c>
      <c r="R29" s="21">
        <f t="shared" si="6"/>
        <v>0</v>
      </c>
      <c r="S29" s="21">
        <f t="shared" si="6"/>
        <v>0</v>
      </c>
      <c r="T29" s="21">
        <f t="shared" si="6"/>
        <v>0</v>
      </c>
      <c r="U29" s="21">
        <f t="shared" si="6"/>
        <v>0</v>
      </c>
      <c r="V29" s="21">
        <f t="shared" si="6"/>
        <v>0</v>
      </c>
      <c r="W29" s="20">
        <f t="shared" si="1"/>
        <v>0</v>
      </c>
    </row>
    <row r="30" spans="1:23" x14ac:dyDescent="0.2">
      <c r="A30" s="2"/>
      <c r="B30" s="2"/>
      <c r="C30" s="2"/>
      <c r="D30" s="2" t="s">
        <v>320</v>
      </c>
      <c r="E30" s="2"/>
      <c r="F30" s="2"/>
      <c r="J30" s="2"/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  <c r="O30" s="21">
        <f t="shared" si="6"/>
        <v>0</v>
      </c>
      <c r="P30" s="21">
        <f t="shared" si="6"/>
        <v>0</v>
      </c>
      <c r="Q30" s="21">
        <f t="shared" si="6"/>
        <v>0</v>
      </c>
      <c r="R30" s="21">
        <f t="shared" si="6"/>
        <v>0</v>
      </c>
      <c r="S30" s="21">
        <f t="shared" si="6"/>
        <v>0</v>
      </c>
      <c r="T30" s="21">
        <f t="shared" si="6"/>
        <v>0</v>
      </c>
      <c r="U30" s="21">
        <f t="shared" si="6"/>
        <v>0</v>
      </c>
      <c r="V30" s="21">
        <f t="shared" si="6"/>
        <v>0</v>
      </c>
      <c r="W30" s="20">
        <f t="shared" si="1"/>
        <v>0</v>
      </c>
    </row>
    <row r="31" spans="1:23" x14ac:dyDescent="0.2">
      <c r="A31" s="2"/>
      <c r="B31" s="2"/>
      <c r="C31" s="2"/>
      <c r="D31" s="2" t="s">
        <v>327</v>
      </c>
      <c r="E31" s="2"/>
      <c r="F31" s="2"/>
      <c r="J31" s="2"/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 t="shared" si="6"/>
        <v>0</v>
      </c>
      <c r="R31" s="21">
        <f t="shared" si="6"/>
        <v>0</v>
      </c>
      <c r="S31" s="21">
        <f t="shared" si="6"/>
        <v>0</v>
      </c>
      <c r="T31" s="21">
        <f t="shared" si="6"/>
        <v>0</v>
      </c>
      <c r="U31" s="21">
        <f t="shared" si="6"/>
        <v>0</v>
      </c>
      <c r="V31" s="21">
        <f t="shared" si="6"/>
        <v>0</v>
      </c>
      <c r="W31" s="20">
        <f t="shared" si="1"/>
        <v>0</v>
      </c>
    </row>
    <row r="32" spans="1:23" x14ac:dyDescent="0.2">
      <c r="A32" s="2"/>
      <c r="B32" s="2"/>
      <c r="C32" s="2"/>
      <c r="D32" s="2" t="s">
        <v>328</v>
      </c>
      <c r="E32" s="2"/>
      <c r="F32" s="2"/>
      <c r="J32" s="2"/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0">
        <f t="shared" si="1"/>
        <v>0</v>
      </c>
    </row>
    <row r="33" spans="1:23" x14ac:dyDescent="0.2">
      <c r="A33" s="2"/>
      <c r="B33" s="2"/>
      <c r="C33" s="2" t="s">
        <v>88</v>
      </c>
      <c r="D33" s="2"/>
      <c r="E33" s="2"/>
      <c r="F33" s="2"/>
      <c r="G33" s="2"/>
      <c r="H33" s="23"/>
      <c r="I33" s="5"/>
      <c r="J33" s="2"/>
      <c r="K33" s="18">
        <f>K34+K40</f>
        <v>0</v>
      </c>
      <c r="L33" s="18">
        <f t="shared" ref="L33:V33" si="7">L34+L40</f>
        <v>0</v>
      </c>
      <c r="M33" s="18">
        <f t="shared" si="7"/>
        <v>0</v>
      </c>
      <c r="N33" s="18">
        <f t="shared" si="7"/>
        <v>0</v>
      </c>
      <c r="O33" s="18">
        <f t="shared" si="7"/>
        <v>0</v>
      </c>
      <c r="P33" s="18">
        <f t="shared" si="7"/>
        <v>0</v>
      </c>
      <c r="Q33" s="18">
        <f t="shared" si="7"/>
        <v>0</v>
      </c>
      <c r="R33" s="18">
        <f t="shared" si="7"/>
        <v>0</v>
      </c>
      <c r="S33" s="18">
        <f t="shared" si="7"/>
        <v>0</v>
      </c>
      <c r="T33" s="18">
        <f t="shared" si="7"/>
        <v>0</v>
      </c>
      <c r="U33" s="18">
        <f t="shared" si="7"/>
        <v>0</v>
      </c>
      <c r="V33" s="18">
        <f t="shared" si="7"/>
        <v>0</v>
      </c>
      <c r="W33" s="20">
        <f t="shared" si="1"/>
        <v>0</v>
      </c>
    </row>
    <row r="34" spans="1:23" x14ac:dyDescent="0.2">
      <c r="A34" s="2"/>
      <c r="B34" s="2"/>
      <c r="C34" s="2"/>
      <c r="D34" s="2" t="s">
        <v>69</v>
      </c>
      <c r="E34" s="2"/>
      <c r="F34" s="2"/>
      <c r="J34" s="2"/>
      <c r="K34" s="18">
        <f t="shared" ref="K34:V34" si="8">SUM(K35:K39)</f>
        <v>0</v>
      </c>
      <c r="L34" s="18">
        <f t="shared" si="8"/>
        <v>0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 t="shared" si="8"/>
        <v>0</v>
      </c>
      <c r="U34" s="18">
        <f t="shared" si="8"/>
        <v>0</v>
      </c>
      <c r="V34" s="18">
        <f t="shared" si="8"/>
        <v>0</v>
      </c>
      <c r="W34" s="20">
        <f t="shared" si="1"/>
        <v>0</v>
      </c>
    </row>
    <row r="35" spans="1:23" x14ac:dyDescent="0.2">
      <c r="A35" s="2"/>
      <c r="B35" s="2"/>
      <c r="C35" s="2"/>
      <c r="D35" s="2"/>
      <c r="E35" s="2" t="s">
        <v>75</v>
      </c>
      <c r="F35" s="2"/>
      <c r="J35" s="2"/>
      <c r="K35" s="21">
        <f t="shared" ref="K35:V38" si="9">IF($G35="% of Rev",K$15*$I35,IF($G35="CPOR",K$11*$H35,IF($G35="Per Day",K$9*$H35,IF($G35="Per Month",$H35,0))))</f>
        <v>0</v>
      </c>
      <c r="L35" s="21">
        <f t="shared" si="9"/>
        <v>0</v>
      </c>
      <c r="M35" s="21">
        <f t="shared" si="9"/>
        <v>0</v>
      </c>
      <c r="N35" s="21">
        <f t="shared" si="9"/>
        <v>0</v>
      </c>
      <c r="O35" s="21">
        <f t="shared" si="9"/>
        <v>0</v>
      </c>
      <c r="P35" s="21">
        <f t="shared" si="9"/>
        <v>0</v>
      </c>
      <c r="Q35" s="21">
        <f t="shared" si="9"/>
        <v>0</v>
      </c>
      <c r="R35" s="21">
        <f t="shared" si="9"/>
        <v>0</v>
      </c>
      <c r="S35" s="21">
        <f t="shared" si="9"/>
        <v>0</v>
      </c>
      <c r="T35" s="21">
        <f t="shared" si="9"/>
        <v>0</v>
      </c>
      <c r="U35" s="21">
        <f t="shared" si="9"/>
        <v>0</v>
      </c>
      <c r="V35" s="21">
        <f t="shared" si="9"/>
        <v>0</v>
      </c>
      <c r="W35" s="20">
        <f t="shared" si="1"/>
        <v>0</v>
      </c>
    </row>
    <row r="36" spans="1:23" x14ac:dyDescent="0.2">
      <c r="A36" s="2"/>
      <c r="B36" s="2"/>
      <c r="C36" s="2"/>
      <c r="D36" s="2"/>
      <c r="E36" s="2" t="s">
        <v>79</v>
      </c>
      <c r="F36" s="2"/>
      <c r="J36" s="2"/>
      <c r="K36" s="21">
        <f t="shared" si="9"/>
        <v>0</v>
      </c>
      <c r="L36" s="21">
        <f t="shared" si="9"/>
        <v>0</v>
      </c>
      <c r="M36" s="21">
        <f t="shared" si="9"/>
        <v>0</v>
      </c>
      <c r="N36" s="21">
        <f t="shared" si="9"/>
        <v>0</v>
      </c>
      <c r="O36" s="21">
        <f t="shared" si="9"/>
        <v>0</v>
      </c>
      <c r="P36" s="21">
        <f t="shared" si="9"/>
        <v>0</v>
      </c>
      <c r="Q36" s="21">
        <f t="shared" si="9"/>
        <v>0</v>
      </c>
      <c r="R36" s="21">
        <f t="shared" si="9"/>
        <v>0</v>
      </c>
      <c r="S36" s="21">
        <f t="shared" si="9"/>
        <v>0</v>
      </c>
      <c r="T36" s="21">
        <f t="shared" si="9"/>
        <v>0</v>
      </c>
      <c r="U36" s="21">
        <f t="shared" si="9"/>
        <v>0</v>
      </c>
      <c r="V36" s="21">
        <f t="shared" si="9"/>
        <v>0</v>
      </c>
      <c r="W36" s="20">
        <f t="shared" si="1"/>
        <v>0</v>
      </c>
    </row>
    <row r="37" spans="1:23" x14ac:dyDescent="0.2">
      <c r="A37" s="2"/>
      <c r="B37" s="2"/>
      <c r="C37" s="2"/>
      <c r="D37" s="2"/>
      <c r="E37" s="2" t="s">
        <v>331</v>
      </c>
      <c r="F37" s="2"/>
      <c r="J37" s="2"/>
      <c r="K37" s="21">
        <f t="shared" si="9"/>
        <v>0</v>
      </c>
      <c r="L37" s="21">
        <f t="shared" si="9"/>
        <v>0</v>
      </c>
      <c r="M37" s="21">
        <f t="shared" si="9"/>
        <v>0</v>
      </c>
      <c r="N37" s="21">
        <f t="shared" si="9"/>
        <v>0</v>
      </c>
      <c r="O37" s="21">
        <f t="shared" si="9"/>
        <v>0</v>
      </c>
      <c r="P37" s="21">
        <f t="shared" si="9"/>
        <v>0</v>
      </c>
      <c r="Q37" s="21">
        <f t="shared" si="9"/>
        <v>0</v>
      </c>
      <c r="R37" s="21">
        <f t="shared" si="9"/>
        <v>0</v>
      </c>
      <c r="S37" s="21">
        <f t="shared" si="9"/>
        <v>0</v>
      </c>
      <c r="T37" s="21">
        <f t="shared" si="9"/>
        <v>0</v>
      </c>
      <c r="U37" s="21">
        <f t="shared" si="9"/>
        <v>0</v>
      </c>
      <c r="V37" s="21">
        <f t="shared" si="9"/>
        <v>0</v>
      </c>
      <c r="W37" s="20">
        <f t="shared" si="1"/>
        <v>0</v>
      </c>
    </row>
    <row r="38" spans="1:23" x14ac:dyDescent="0.2">
      <c r="A38" s="2"/>
      <c r="B38" s="2"/>
      <c r="C38" s="2"/>
      <c r="D38" s="2"/>
      <c r="E38" s="2" t="s">
        <v>72</v>
      </c>
      <c r="F38" s="2"/>
      <c r="J38" s="2"/>
      <c r="K38" s="21">
        <f t="shared" si="9"/>
        <v>0</v>
      </c>
      <c r="L38" s="21">
        <f t="shared" si="9"/>
        <v>0</v>
      </c>
      <c r="M38" s="21">
        <f t="shared" si="9"/>
        <v>0</v>
      </c>
      <c r="N38" s="21">
        <f t="shared" si="9"/>
        <v>0</v>
      </c>
      <c r="O38" s="21">
        <f t="shared" si="9"/>
        <v>0</v>
      </c>
      <c r="P38" s="21">
        <f t="shared" si="9"/>
        <v>0</v>
      </c>
      <c r="Q38" s="21">
        <f t="shared" si="9"/>
        <v>0</v>
      </c>
      <c r="R38" s="21">
        <f t="shared" si="9"/>
        <v>0</v>
      </c>
      <c r="S38" s="21">
        <f t="shared" si="9"/>
        <v>0</v>
      </c>
      <c r="T38" s="21">
        <f t="shared" si="9"/>
        <v>0</v>
      </c>
      <c r="U38" s="21">
        <f t="shared" si="9"/>
        <v>0</v>
      </c>
      <c r="V38" s="21">
        <f t="shared" si="9"/>
        <v>0</v>
      </c>
      <c r="W38" s="20">
        <f t="shared" si="1"/>
        <v>0</v>
      </c>
    </row>
    <row r="39" spans="1:23" x14ac:dyDescent="0.2">
      <c r="A39" s="2"/>
      <c r="B39" s="2"/>
      <c r="C39" s="2"/>
      <c r="D39" s="2"/>
      <c r="E39" s="2" t="s">
        <v>83</v>
      </c>
      <c r="F39" s="2"/>
      <c r="J39" s="2"/>
      <c r="K39" s="21">
        <f t="shared" ref="K39:V40" si="10">IF($G39="% of Rev",K$15*$I39,IF($G39="CPOR",K$11*$H39,IF($G39="Per Day",K$9*$H39,IF($G39="Per Month",$H39,0))))</f>
        <v>0</v>
      </c>
      <c r="L39" s="21">
        <f t="shared" si="10"/>
        <v>0</v>
      </c>
      <c r="M39" s="21">
        <f t="shared" si="10"/>
        <v>0</v>
      </c>
      <c r="N39" s="21">
        <f t="shared" si="10"/>
        <v>0</v>
      </c>
      <c r="O39" s="21">
        <f t="shared" si="10"/>
        <v>0</v>
      </c>
      <c r="P39" s="21">
        <f t="shared" si="10"/>
        <v>0</v>
      </c>
      <c r="Q39" s="21">
        <f t="shared" si="10"/>
        <v>0</v>
      </c>
      <c r="R39" s="21">
        <f t="shared" si="10"/>
        <v>0</v>
      </c>
      <c r="S39" s="21">
        <f t="shared" si="10"/>
        <v>0</v>
      </c>
      <c r="T39" s="21">
        <f t="shared" si="10"/>
        <v>0</v>
      </c>
      <c r="U39" s="21">
        <f t="shared" si="10"/>
        <v>0</v>
      </c>
      <c r="V39" s="21">
        <f t="shared" si="10"/>
        <v>0</v>
      </c>
      <c r="W39" s="20">
        <f t="shared" si="1"/>
        <v>0</v>
      </c>
    </row>
    <row r="40" spans="1:23" x14ac:dyDescent="0.2">
      <c r="A40" s="2"/>
      <c r="B40" s="2"/>
      <c r="C40" s="2"/>
      <c r="D40" s="2" t="s">
        <v>88</v>
      </c>
      <c r="E40" s="2"/>
      <c r="F40" s="2"/>
      <c r="J40" s="2"/>
      <c r="K40" s="21">
        <f t="shared" si="10"/>
        <v>0</v>
      </c>
      <c r="L40" s="21">
        <f t="shared" si="10"/>
        <v>0</v>
      </c>
      <c r="M40" s="21">
        <f t="shared" si="10"/>
        <v>0</v>
      </c>
      <c r="N40" s="21">
        <f t="shared" si="10"/>
        <v>0</v>
      </c>
      <c r="O40" s="21">
        <f t="shared" si="10"/>
        <v>0</v>
      </c>
      <c r="P40" s="21">
        <f t="shared" si="10"/>
        <v>0</v>
      </c>
      <c r="Q40" s="21">
        <f t="shared" si="10"/>
        <v>0</v>
      </c>
      <c r="R40" s="21">
        <f t="shared" si="10"/>
        <v>0</v>
      </c>
      <c r="S40" s="21">
        <f t="shared" si="10"/>
        <v>0</v>
      </c>
      <c r="T40" s="21">
        <f t="shared" si="10"/>
        <v>0</v>
      </c>
      <c r="U40" s="21">
        <f t="shared" si="10"/>
        <v>0</v>
      </c>
      <c r="V40" s="21">
        <f t="shared" si="10"/>
        <v>0</v>
      </c>
      <c r="W40" s="20">
        <f t="shared" si="1"/>
        <v>0</v>
      </c>
    </row>
    <row r="41" spans="1:23" x14ac:dyDescent="0.2">
      <c r="A41" s="2"/>
      <c r="B41" s="2"/>
      <c r="C41" s="2"/>
      <c r="D41" s="2"/>
      <c r="E41" s="2"/>
      <c r="F41" s="2"/>
      <c r="G41" s="2"/>
      <c r="H41" s="23"/>
      <c r="I41" s="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</sheetData>
  <sheetProtection algorithmName="SHA-512" hashValue="cynAp12dLhgMoGgvJCL79BOk6FS2nprosVbagrSes/QhN50lXHMRm7cQisz5wIVK9jaa1jQ+DPBYp+5h1P8CFg==" saltValue="dO5hJWhdngQR00nTxcYvuA==" spinCount="100000" sheet="1" objects="1" scenarios="1"/>
  <mergeCells count="2">
    <mergeCell ref="A1:B1"/>
    <mergeCell ref="C1:E1"/>
  </mergeCells>
  <dataValidations count="1">
    <dataValidation type="list" allowBlank="1" showInputMessage="1" showErrorMessage="1" sqref="G19:G23 G34:G39 G25:G32" xr:uid="{CD1A5CB7-6610-4460-84C7-5ECBE9647A48}">
      <formula1>$AD$4:$AD$9</formula1>
    </dataValidation>
  </dataValidations>
  <pageMargins left="0.7" right="0.7" top="0.75" bottom="0.75" header="0.3" footer="0.3"/>
  <pageSetup orientation="portrait" r:id="rId1"/>
  <ignoredErrors>
    <ignoredError sqref="K40:V40 K35:V35 K18:V23 K25:V25 K39:V39 K38:V38 K36:V37 K26:V32" unlockedFormula="1"/>
    <ignoredError sqref="K34:V34 K24:V24" formula="1" unlockedFormula="1"/>
    <ignoredError sqref="W24" formula="1"/>
    <ignoredError sqref="K17" evalError="1" formula="1" unlockedFormula="1"/>
    <ignoredError sqref="J17" evalError="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6C93-A39A-4540-8D53-2C34F32AB4C1}">
  <sheetPr>
    <tabColor rgb="FF5E5745"/>
  </sheetPr>
  <dimension ref="A1:AD63"/>
  <sheetViews>
    <sheetView workbookViewId="0">
      <pane xSplit="9" ySplit="6" topLeftCell="J7" activePane="bottomRight" state="frozen"/>
      <selection activeCell="J120" sqref="J120"/>
      <selection pane="topRight" activeCell="J120" sqref="J120"/>
      <selection pane="bottomLeft" activeCell="J120" sqref="J120"/>
      <selection pane="bottomRight" activeCell="J120" sqref="J120"/>
    </sheetView>
  </sheetViews>
  <sheetFormatPr defaultColWidth="8.75" defaultRowHeight="12.75" x14ac:dyDescent="0.2"/>
  <cols>
    <col min="1" max="5" width="8.75" style="1"/>
    <col min="6" max="6" width="19.75" style="1" customWidth="1"/>
    <col min="7" max="7" width="10.625" style="1" customWidth="1"/>
    <col min="8" max="8" width="10.625" style="3" customWidth="1"/>
    <col min="9" max="9" width="10.625" style="4" customWidth="1"/>
    <col min="10" max="10" width="1.75" style="1" customWidth="1"/>
    <col min="11" max="11" width="9.5" style="1" bestFit="1" customWidth="1"/>
    <col min="12" max="22" width="8.75" style="1"/>
    <col min="23" max="23" width="10.625" style="1" bestFit="1" customWidth="1"/>
    <col min="24" max="29" width="8.75" style="1"/>
    <col min="30" max="30" width="8.75" style="1" customWidth="1"/>
    <col min="31" max="16384" width="8.75" style="1"/>
  </cols>
  <sheetData>
    <row r="1" spans="1:30" x14ac:dyDescent="0.2">
      <c r="A1" s="85" t="s">
        <v>102</v>
      </c>
      <c r="B1" s="85"/>
      <c r="C1" s="86" t="s">
        <v>103</v>
      </c>
      <c r="D1" s="86"/>
      <c r="E1" s="86"/>
    </row>
    <row r="5" spans="1:30" x14ac:dyDescent="0.2">
      <c r="A5" s="2"/>
      <c r="B5" s="2"/>
      <c r="C5" s="2"/>
      <c r="D5" s="2"/>
      <c r="E5" s="2"/>
      <c r="F5" s="2"/>
      <c r="G5" s="6" t="s">
        <v>100</v>
      </c>
      <c r="H5" s="22"/>
      <c r="I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D5" s="1" t="s">
        <v>104</v>
      </c>
    </row>
    <row r="6" spans="1:30" x14ac:dyDescent="0.2">
      <c r="A6" s="2"/>
      <c r="B6" s="2"/>
      <c r="C6" s="2"/>
      <c r="D6" s="2"/>
      <c r="E6" s="2"/>
      <c r="F6" s="2"/>
      <c r="G6" s="6" t="s">
        <v>101</v>
      </c>
      <c r="H6" s="22" t="s">
        <v>97</v>
      </c>
      <c r="I6" s="24" t="s">
        <v>99</v>
      </c>
      <c r="J6" s="2"/>
      <c r="K6" s="6" t="s">
        <v>0</v>
      </c>
      <c r="L6" s="6" t="s">
        <v>1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6</v>
      </c>
      <c r="R6" s="6" t="s">
        <v>7</v>
      </c>
      <c r="S6" s="6" t="s">
        <v>8</v>
      </c>
      <c r="T6" s="6" t="s">
        <v>9</v>
      </c>
      <c r="U6" s="6" t="s">
        <v>10</v>
      </c>
      <c r="V6" s="6" t="s">
        <v>11</v>
      </c>
      <c r="W6" s="6" t="s">
        <v>12</v>
      </c>
      <c r="AD6" s="1" t="s">
        <v>105</v>
      </c>
    </row>
    <row r="7" spans="1:30" x14ac:dyDescent="0.2">
      <c r="A7" s="2" t="s">
        <v>13</v>
      </c>
      <c r="B7" s="2"/>
      <c r="C7" s="2"/>
      <c r="D7" s="2"/>
      <c r="E7" s="2"/>
      <c r="F7" s="2"/>
      <c r="G7" s="2"/>
      <c r="H7" s="23"/>
      <c r="I7" s="5"/>
      <c r="J7" s="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AD7" s="1" t="s">
        <v>96</v>
      </c>
    </row>
    <row r="8" spans="1:30" x14ac:dyDescent="0.2">
      <c r="A8" s="2"/>
      <c r="B8" s="2" t="s">
        <v>89</v>
      </c>
      <c r="C8" s="2"/>
      <c r="D8" s="2"/>
      <c r="E8" s="2"/>
      <c r="F8" s="2"/>
      <c r="G8" s="2"/>
      <c r="H8" s="23"/>
      <c r="I8" s="5"/>
      <c r="J8" s="2"/>
      <c r="K8" s="7">
        <f>Rooms!K8</f>
        <v>100</v>
      </c>
      <c r="L8" s="7">
        <f>Rooms!L8</f>
        <v>100</v>
      </c>
      <c r="M8" s="7">
        <f>Rooms!M8</f>
        <v>100</v>
      </c>
      <c r="N8" s="7">
        <f>Rooms!N8</f>
        <v>100</v>
      </c>
      <c r="O8" s="7">
        <f>Rooms!O8</f>
        <v>100</v>
      </c>
      <c r="P8" s="7">
        <f>Rooms!P8</f>
        <v>100</v>
      </c>
      <c r="Q8" s="7">
        <f>Rooms!Q8</f>
        <v>100</v>
      </c>
      <c r="R8" s="7">
        <f>Rooms!R8</f>
        <v>100</v>
      </c>
      <c r="S8" s="7">
        <f>Rooms!S8</f>
        <v>100</v>
      </c>
      <c r="T8" s="7">
        <f>Rooms!T8</f>
        <v>100</v>
      </c>
      <c r="U8" s="7">
        <f>Rooms!U8</f>
        <v>100</v>
      </c>
      <c r="V8" s="7">
        <f>Rooms!V8</f>
        <v>100</v>
      </c>
      <c r="W8" s="2"/>
      <c r="AD8" s="1" t="s">
        <v>98</v>
      </c>
    </row>
    <row r="9" spans="1:30" x14ac:dyDescent="0.2">
      <c r="A9" s="2"/>
      <c r="B9" s="2" t="s">
        <v>90</v>
      </c>
      <c r="C9" s="2"/>
      <c r="D9" s="2"/>
      <c r="E9" s="2"/>
      <c r="F9" s="2"/>
      <c r="G9" s="2"/>
      <c r="H9" s="23"/>
      <c r="I9" s="5"/>
      <c r="J9" s="2"/>
      <c r="K9" s="7">
        <f>Rooms!K9</f>
        <v>31</v>
      </c>
      <c r="L9" s="7">
        <f>Rooms!L9</f>
        <v>29</v>
      </c>
      <c r="M9" s="7">
        <f>Rooms!M9</f>
        <v>31</v>
      </c>
      <c r="N9" s="7">
        <f>Rooms!N9</f>
        <v>30</v>
      </c>
      <c r="O9" s="7">
        <f>Rooms!O9</f>
        <v>31</v>
      </c>
      <c r="P9" s="7">
        <f>Rooms!P9</f>
        <v>30</v>
      </c>
      <c r="Q9" s="7">
        <f>Rooms!Q9</f>
        <v>31</v>
      </c>
      <c r="R9" s="7">
        <f>Rooms!R9</f>
        <v>31</v>
      </c>
      <c r="S9" s="7">
        <f>Rooms!S9</f>
        <v>30</v>
      </c>
      <c r="T9" s="7">
        <f>Rooms!T9</f>
        <v>31</v>
      </c>
      <c r="U9" s="7">
        <f>Rooms!U9</f>
        <v>30</v>
      </c>
      <c r="V9" s="7">
        <f>Rooms!V9</f>
        <v>31</v>
      </c>
      <c r="W9" s="7"/>
      <c r="AD9" s="1" t="s">
        <v>106</v>
      </c>
    </row>
    <row r="10" spans="1:30" x14ac:dyDescent="0.2">
      <c r="A10" s="2"/>
      <c r="B10" s="2" t="s">
        <v>91</v>
      </c>
      <c r="C10" s="2"/>
      <c r="D10" s="2"/>
      <c r="E10" s="2"/>
      <c r="F10" s="2"/>
      <c r="G10" s="2"/>
      <c r="H10" s="23"/>
      <c r="I10" s="5"/>
      <c r="J10" s="2"/>
      <c r="K10" s="7">
        <f>Rooms!K10</f>
        <v>3100</v>
      </c>
      <c r="L10" s="7">
        <f>Rooms!L10</f>
        <v>2900</v>
      </c>
      <c r="M10" s="7">
        <f>Rooms!M10</f>
        <v>3100</v>
      </c>
      <c r="N10" s="7">
        <f>Rooms!N10</f>
        <v>3000</v>
      </c>
      <c r="O10" s="7">
        <f>Rooms!O10</f>
        <v>3100</v>
      </c>
      <c r="P10" s="7">
        <f>Rooms!P10</f>
        <v>3000</v>
      </c>
      <c r="Q10" s="7">
        <f>Rooms!Q10</f>
        <v>3100</v>
      </c>
      <c r="R10" s="7">
        <f>Rooms!R10</f>
        <v>3100</v>
      </c>
      <c r="S10" s="7">
        <f>Rooms!S10</f>
        <v>3000</v>
      </c>
      <c r="T10" s="7">
        <f>Rooms!T10</f>
        <v>3100</v>
      </c>
      <c r="U10" s="7">
        <f>Rooms!U10</f>
        <v>3000</v>
      </c>
      <c r="V10" s="7">
        <f>Rooms!V10</f>
        <v>3100</v>
      </c>
      <c r="W10" s="8">
        <f>SUM(K10:V10)</f>
        <v>36600</v>
      </c>
    </row>
    <row r="11" spans="1:30" x14ac:dyDescent="0.2">
      <c r="A11" s="2"/>
      <c r="B11" s="2" t="s">
        <v>92</v>
      </c>
      <c r="C11" s="2"/>
      <c r="D11" s="2"/>
      <c r="E11" s="2"/>
      <c r="F11" s="2"/>
      <c r="G11" s="2"/>
      <c r="H11" s="23"/>
      <c r="I11" s="5"/>
      <c r="J11" s="2"/>
      <c r="K11" s="8">
        <f>Rooms!K11</f>
        <v>1860</v>
      </c>
      <c r="L11" s="8">
        <f>Rooms!L11</f>
        <v>1885</v>
      </c>
      <c r="M11" s="8">
        <f>Rooms!M11</f>
        <v>2015</v>
      </c>
      <c r="N11" s="8">
        <f>Rooms!N11</f>
        <v>1950</v>
      </c>
      <c r="O11" s="8">
        <f>Rooms!O11</f>
        <v>2015</v>
      </c>
      <c r="P11" s="8">
        <f>Rooms!P11</f>
        <v>1950</v>
      </c>
      <c r="Q11" s="8">
        <f>Rooms!Q11</f>
        <v>2015</v>
      </c>
      <c r="R11" s="8">
        <f>Rooms!R11</f>
        <v>2015</v>
      </c>
      <c r="S11" s="8">
        <f>Rooms!S11</f>
        <v>1950</v>
      </c>
      <c r="T11" s="8">
        <f>Rooms!T11</f>
        <v>2015</v>
      </c>
      <c r="U11" s="8">
        <f>Rooms!U11</f>
        <v>1950</v>
      </c>
      <c r="V11" s="8">
        <f>Rooms!V11</f>
        <v>2015</v>
      </c>
      <c r="W11" s="8">
        <f>SUM(K11:V11)</f>
        <v>23635</v>
      </c>
    </row>
    <row r="12" spans="1:30" x14ac:dyDescent="0.2">
      <c r="A12" s="2"/>
      <c r="B12" s="2" t="s">
        <v>93</v>
      </c>
      <c r="C12" s="2"/>
      <c r="D12" s="2"/>
      <c r="E12" s="2"/>
      <c r="F12" s="2"/>
      <c r="G12" s="2"/>
      <c r="H12" s="23"/>
      <c r="I12" s="5"/>
      <c r="J12" s="2"/>
      <c r="K12" s="26">
        <f>Rooms!K12</f>
        <v>82.5</v>
      </c>
      <c r="L12" s="26">
        <f>Rooms!L12</f>
        <v>88</v>
      </c>
      <c r="M12" s="26">
        <f>Rooms!M12</f>
        <v>88</v>
      </c>
      <c r="N12" s="26">
        <f>Rooms!N12</f>
        <v>88</v>
      </c>
      <c r="O12" s="26">
        <f>Rooms!O12</f>
        <v>88</v>
      </c>
      <c r="P12" s="26">
        <f>Rooms!P12</f>
        <v>88</v>
      </c>
      <c r="Q12" s="26">
        <f>Rooms!Q12</f>
        <v>88</v>
      </c>
      <c r="R12" s="26">
        <f>Rooms!R12</f>
        <v>88</v>
      </c>
      <c r="S12" s="26">
        <f>Rooms!S12</f>
        <v>88</v>
      </c>
      <c r="T12" s="26">
        <f>Rooms!T12</f>
        <v>88</v>
      </c>
      <c r="U12" s="26">
        <f>Rooms!U12</f>
        <v>88</v>
      </c>
      <c r="V12" s="26">
        <f>Rooms!V12</f>
        <v>88</v>
      </c>
      <c r="W12" s="9">
        <f>W15/W11</f>
        <v>87.567167336577114</v>
      </c>
    </row>
    <row r="13" spans="1:30" x14ac:dyDescent="0.2">
      <c r="A13" s="2"/>
      <c r="B13" s="2" t="s">
        <v>94</v>
      </c>
      <c r="C13" s="2"/>
      <c r="D13" s="2"/>
      <c r="E13" s="2"/>
      <c r="F13" s="2"/>
      <c r="G13" s="2"/>
      <c r="H13" s="23"/>
      <c r="I13" s="5"/>
      <c r="J13" s="2"/>
      <c r="K13" s="10">
        <f>Rooms!K13</f>
        <v>0.6</v>
      </c>
      <c r="L13" s="10">
        <f>Rooms!L13</f>
        <v>0.65</v>
      </c>
      <c r="M13" s="10">
        <f>Rooms!M13</f>
        <v>0.65</v>
      </c>
      <c r="N13" s="10">
        <f>Rooms!N13</f>
        <v>0.65</v>
      </c>
      <c r="O13" s="10">
        <f>Rooms!O13</f>
        <v>0.65</v>
      </c>
      <c r="P13" s="10">
        <f>Rooms!P13</f>
        <v>0.65</v>
      </c>
      <c r="Q13" s="10">
        <f>Rooms!Q13</f>
        <v>0.65</v>
      </c>
      <c r="R13" s="10">
        <f>Rooms!R13</f>
        <v>0.65</v>
      </c>
      <c r="S13" s="10">
        <f>Rooms!S13</f>
        <v>0.65</v>
      </c>
      <c r="T13" s="10">
        <f>Rooms!T13</f>
        <v>0.65</v>
      </c>
      <c r="U13" s="10">
        <f>Rooms!U13</f>
        <v>0.65</v>
      </c>
      <c r="V13" s="10">
        <f>Rooms!V13</f>
        <v>0.65</v>
      </c>
      <c r="W13" s="10">
        <f>W11/W10</f>
        <v>0.64576502732240437</v>
      </c>
    </row>
    <row r="14" spans="1:30" x14ac:dyDescent="0.2">
      <c r="A14" s="2"/>
      <c r="B14" s="2"/>
      <c r="C14" s="2"/>
      <c r="D14" s="2"/>
      <c r="E14" s="2"/>
      <c r="F14" s="2"/>
      <c r="G14" s="2"/>
      <c r="H14" s="23"/>
      <c r="I14" s="5"/>
      <c r="J14" s="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0" x14ac:dyDescent="0.2">
      <c r="A15" s="2"/>
      <c r="B15" s="2" t="s">
        <v>95</v>
      </c>
      <c r="C15" s="2"/>
      <c r="D15" s="2"/>
      <c r="E15" s="2"/>
      <c r="F15" s="2"/>
      <c r="G15" s="2"/>
      <c r="H15" s="23"/>
      <c r="I15" s="5"/>
      <c r="J15" s="2"/>
      <c r="K15" s="20">
        <f>Rooms!K15</f>
        <v>153450</v>
      </c>
      <c r="L15" s="20">
        <f>Rooms!L15</f>
        <v>165880</v>
      </c>
      <c r="M15" s="20">
        <f>Rooms!M15</f>
        <v>177320</v>
      </c>
      <c r="N15" s="20">
        <f>Rooms!N15</f>
        <v>171600</v>
      </c>
      <c r="O15" s="20">
        <f>Rooms!O15</f>
        <v>177320</v>
      </c>
      <c r="P15" s="20">
        <f>Rooms!P15</f>
        <v>171600</v>
      </c>
      <c r="Q15" s="20">
        <f>Rooms!Q15</f>
        <v>177320</v>
      </c>
      <c r="R15" s="20">
        <f>Rooms!R15</f>
        <v>177320</v>
      </c>
      <c r="S15" s="20">
        <f>Rooms!S15</f>
        <v>171600</v>
      </c>
      <c r="T15" s="20">
        <f>Rooms!T15</f>
        <v>177320</v>
      </c>
      <c r="U15" s="20">
        <f>Rooms!U15</f>
        <v>171600</v>
      </c>
      <c r="V15" s="20">
        <f>Rooms!V15</f>
        <v>177320</v>
      </c>
      <c r="W15" s="20">
        <f>SUM(K15:V15)</f>
        <v>2069650</v>
      </c>
    </row>
    <row r="16" spans="1:30" x14ac:dyDescent="0.2">
      <c r="A16" s="2"/>
      <c r="B16" s="2"/>
      <c r="C16" s="2"/>
      <c r="D16" s="2"/>
      <c r="E16" s="2"/>
      <c r="F16" s="2"/>
      <c r="G16" s="2"/>
      <c r="H16" s="23"/>
      <c r="I16" s="5"/>
      <c r="J16" s="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x14ac:dyDescent="0.2">
      <c r="A17" s="2"/>
      <c r="B17" s="15" t="s">
        <v>25</v>
      </c>
      <c r="C17" s="2"/>
      <c r="D17" s="2"/>
      <c r="E17" s="2"/>
      <c r="F17" s="2"/>
      <c r="G17" s="6" t="s">
        <v>107</v>
      </c>
      <c r="H17" s="23"/>
      <c r="I17" s="5"/>
      <c r="J17" s="2"/>
      <c r="K17" s="19">
        <f t="shared" ref="K17:V17" si="0">K18+K21+K25</f>
        <v>2200</v>
      </c>
      <c r="L17" s="19">
        <f t="shared" si="0"/>
        <v>2200</v>
      </c>
      <c r="M17" s="19">
        <f t="shared" si="0"/>
        <v>2200</v>
      </c>
      <c r="N17" s="19">
        <f t="shared" si="0"/>
        <v>2200</v>
      </c>
      <c r="O17" s="19">
        <f t="shared" si="0"/>
        <v>2200</v>
      </c>
      <c r="P17" s="19">
        <f t="shared" si="0"/>
        <v>2200</v>
      </c>
      <c r="Q17" s="19">
        <f t="shared" si="0"/>
        <v>2200</v>
      </c>
      <c r="R17" s="19">
        <f t="shared" si="0"/>
        <v>2200</v>
      </c>
      <c r="S17" s="19">
        <f t="shared" si="0"/>
        <v>2200</v>
      </c>
      <c r="T17" s="19">
        <f t="shared" si="0"/>
        <v>2200</v>
      </c>
      <c r="U17" s="19">
        <f t="shared" si="0"/>
        <v>2200</v>
      </c>
      <c r="V17" s="19">
        <f t="shared" si="0"/>
        <v>2200</v>
      </c>
      <c r="W17" s="19">
        <f>SUM(K17:V17)</f>
        <v>26400</v>
      </c>
    </row>
    <row r="18" spans="1:23" x14ac:dyDescent="0.2">
      <c r="A18" s="2"/>
      <c r="B18" s="2"/>
      <c r="C18" s="15" t="s">
        <v>26</v>
      </c>
      <c r="D18" s="2"/>
      <c r="E18" s="2"/>
      <c r="F18" s="2"/>
      <c r="G18" s="6" t="s">
        <v>108</v>
      </c>
      <c r="H18" s="23"/>
      <c r="I18" s="5"/>
      <c r="J18" s="2"/>
      <c r="K18" s="20">
        <f t="shared" ref="K18:V18" si="1">SUM(K19:K20)</f>
        <v>2200</v>
      </c>
      <c r="L18" s="20">
        <f t="shared" si="1"/>
        <v>2200</v>
      </c>
      <c r="M18" s="20">
        <f t="shared" si="1"/>
        <v>2200</v>
      </c>
      <c r="N18" s="20">
        <f t="shared" si="1"/>
        <v>2200</v>
      </c>
      <c r="O18" s="20">
        <f t="shared" si="1"/>
        <v>2200</v>
      </c>
      <c r="P18" s="20">
        <f t="shared" si="1"/>
        <v>2200</v>
      </c>
      <c r="Q18" s="20">
        <f t="shared" si="1"/>
        <v>2200</v>
      </c>
      <c r="R18" s="20">
        <f t="shared" si="1"/>
        <v>2200</v>
      </c>
      <c r="S18" s="20">
        <f t="shared" si="1"/>
        <v>2200</v>
      </c>
      <c r="T18" s="20">
        <f t="shared" si="1"/>
        <v>2200</v>
      </c>
      <c r="U18" s="20">
        <f t="shared" si="1"/>
        <v>2200</v>
      </c>
      <c r="V18" s="20">
        <f t="shared" si="1"/>
        <v>2200</v>
      </c>
      <c r="W18" s="20">
        <f t="shared" ref="W18:W28" si="2">SUM(K18:V18)</f>
        <v>26400</v>
      </c>
    </row>
    <row r="19" spans="1:23" x14ac:dyDescent="0.2">
      <c r="A19" s="2"/>
      <c r="B19" s="2"/>
      <c r="C19" s="2"/>
      <c r="D19" s="2" t="s">
        <v>27</v>
      </c>
      <c r="E19" s="2"/>
      <c r="F19" s="2"/>
      <c r="G19" s="1" t="s">
        <v>105</v>
      </c>
      <c r="H19" s="3">
        <v>2200</v>
      </c>
      <c r="J19" s="2"/>
      <c r="K19" s="21">
        <f t="shared" ref="K19:V20" si="3">IF($G19="% of Rev",K$15*$I19,IF($G19="CPOR",K$11*$H19,IF($G19="Per Day",K$9*$H19,IF($G19="Per Month",$H19,0))))</f>
        <v>2200</v>
      </c>
      <c r="L19" s="21">
        <f t="shared" si="3"/>
        <v>2200</v>
      </c>
      <c r="M19" s="21">
        <f t="shared" si="3"/>
        <v>2200</v>
      </c>
      <c r="N19" s="21">
        <f t="shared" si="3"/>
        <v>2200</v>
      </c>
      <c r="O19" s="21">
        <f t="shared" si="3"/>
        <v>2200</v>
      </c>
      <c r="P19" s="21">
        <f t="shared" si="3"/>
        <v>2200</v>
      </c>
      <c r="Q19" s="21">
        <f t="shared" si="3"/>
        <v>2200</v>
      </c>
      <c r="R19" s="21">
        <f t="shared" si="3"/>
        <v>2200</v>
      </c>
      <c r="S19" s="21">
        <f t="shared" si="3"/>
        <v>2200</v>
      </c>
      <c r="T19" s="21">
        <f t="shared" si="3"/>
        <v>2200</v>
      </c>
      <c r="U19" s="21">
        <f t="shared" si="3"/>
        <v>2200</v>
      </c>
      <c r="V19" s="21">
        <f t="shared" si="3"/>
        <v>2200</v>
      </c>
      <c r="W19" s="20">
        <f t="shared" si="2"/>
        <v>26400</v>
      </c>
    </row>
    <row r="20" spans="1:23" x14ac:dyDescent="0.2">
      <c r="A20" s="2"/>
      <c r="B20" s="2"/>
      <c r="C20" s="2"/>
      <c r="D20" s="2" t="s">
        <v>28</v>
      </c>
      <c r="E20" s="2"/>
      <c r="F20" s="2"/>
      <c r="J20" s="2"/>
      <c r="K20" s="21">
        <f t="shared" si="3"/>
        <v>0</v>
      </c>
      <c r="L20" s="21">
        <f t="shared" si="3"/>
        <v>0</v>
      </c>
      <c r="M20" s="21">
        <f t="shared" si="3"/>
        <v>0</v>
      </c>
      <c r="N20" s="21">
        <f t="shared" si="3"/>
        <v>0</v>
      </c>
      <c r="O20" s="21">
        <f t="shared" si="3"/>
        <v>0</v>
      </c>
      <c r="P20" s="21">
        <f t="shared" si="3"/>
        <v>0</v>
      </c>
      <c r="Q20" s="21">
        <f t="shared" si="3"/>
        <v>0</v>
      </c>
      <c r="R20" s="21">
        <f t="shared" si="3"/>
        <v>0</v>
      </c>
      <c r="S20" s="21">
        <f t="shared" si="3"/>
        <v>0</v>
      </c>
      <c r="T20" s="21">
        <f t="shared" si="3"/>
        <v>0</v>
      </c>
      <c r="U20" s="21">
        <f t="shared" si="3"/>
        <v>0</v>
      </c>
      <c r="V20" s="21">
        <f t="shared" si="3"/>
        <v>0</v>
      </c>
      <c r="W20" s="20">
        <f t="shared" si="2"/>
        <v>0</v>
      </c>
    </row>
    <row r="21" spans="1:23" x14ac:dyDescent="0.2">
      <c r="A21" s="2"/>
      <c r="B21" s="2"/>
      <c r="C21" s="15" t="s">
        <v>35</v>
      </c>
      <c r="D21" s="2"/>
      <c r="E21" s="2"/>
      <c r="F21" s="2"/>
      <c r="G21" s="2"/>
      <c r="H21" s="23"/>
      <c r="I21" s="5"/>
      <c r="J21" s="2"/>
      <c r="K21" s="20">
        <f t="shared" ref="K21:V21" si="4">SUM(K22:K24)</f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0</v>
      </c>
      <c r="S21" s="20">
        <f t="shared" si="4"/>
        <v>0</v>
      </c>
      <c r="T21" s="20">
        <f t="shared" si="4"/>
        <v>0</v>
      </c>
      <c r="U21" s="20">
        <f t="shared" si="4"/>
        <v>0</v>
      </c>
      <c r="V21" s="20">
        <f t="shared" si="4"/>
        <v>0</v>
      </c>
      <c r="W21" s="20">
        <f t="shared" si="2"/>
        <v>0</v>
      </c>
    </row>
    <row r="22" spans="1:23" x14ac:dyDescent="0.2">
      <c r="A22" s="2"/>
      <c r="B22" s="2"/>
      <c r="C22" s="2"/>
      <c r="D22" s="2" t="s">
        <v>36</v>
      </c>
      <c r="E22" s="2"/>
      <c r="F22" s="2"/>
      <c r="J22" s="2"/>
      <c r="K22" s="21">
        <f t="shared" ref="K22:V24" si="5">IF($G22="% of Rev",K$15*$I22,IF($G22="CPOR",K$11*$H22,IF($G22="Per Day",K$9*$H22,IF($G22="Per Month",$H22,0))))</f>
        <v>0</v>
      </c>
      <c r="L22" s="21">
        <f t="shared" si="5"/>
        <v>0</v>
      </c>
      <c r="M22" s="21">
        <f t="shared" si="5"/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T22" s="21">
        <f t="shared" si="5"/>
        <v>0</v>
      </c>
      <c r="U22" s="21">
        <f t="shared" si="5"/>
        <v>0</v>
      </c>
      <c r="V22" s="21">
        <f t="shared" si="5"/>
        <v>0</v>
      </c>
      <c r="W22" s="20">
        <f t="shared" si="2"/>
        <v>0</v>
      </c>
    </row>
    <row r="23" spans="1:23" x14ac:dyDescent="0.2">
      <c r="A23" s="2"/>
      <c r="B23" s="2"/>
      <c r="C23" s="2"/>
      <c r="D23" s="2" t="s">
        <v>38</v>
      </c>
      <c r="E23" s="2"/>
      <c r="F23" s="2"/>
      <c r="J23" s="2"/>
      <c r="K23" s="21">
        <f t="shared" si="5"/>
        <v>0</v>
      </c>
      <c r="L23" s="21">
        <f t="shared" si="5"/>
        <v>0</v>
      </c>
      <c r="M23" s="21">
        <f t="shared" si="5"/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T23" s="21">
        <f t="shared" si="5"/>
        <v>0</v>
      </c>
      <c r="U23" s="21">
        <f t="shared" si="5"/>
        <v>0</v>
      </c>
      <c r="V23" s="21">
        <f t="shared" si="5"/>
        <v>0</v>
      </c>
      <c r="W23" s="20">
        <f t="shared" si="2"/>
        <v>0</v>
      </c>
    </row>
    <row r="24" spans="1:23" x14ac:dyDescent="0.2">
      <c r="A24" s="2"/>
      <c r="B24" s="2"/>
      <c r="C24" s="2"/>
      <c r="D24" s="2" t="s">
        <v>39</v>
      </c>
      <c r="E24" s="2"/>
      <c r="F24" s="2"/>
      <c r="J24" s="2"/>
      <c r="K24" s="21">
        <f t="shared" si="5"/>
        <v>0</v>
      </c>
      <c r="L24" s="21">
        <f t="shared" si="5"/>
        <v>0</v>
      </c>
      <c r="M24" s="21">
        <f t="shared" si="5"/>
        <v>0</v>
      </c>
      <c r="N24" s="21">
        <f t="shared" si="5"/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0">
        <f t="shared" si="2"/>
        <v>0</v>
      </c>
    </row>
    <row r="25" spans="1:23" x14ac:dyDescent="0.2">
      <c r="A25" s="2"/>
      <c r="B25" s="2"/>
      <c r="C25" s="15" t="s">
        <v>40</v>
      </c>
      <c r="D25" s="2"/>
      <c r="E25" s="2"/>
      <c r="F25" s="2"/>
      <c r="G25" s="2"/>
      <c r="H25" s="23"/>
      <c r="I25" s="5"/>
      <c r="J25" s="2"/>
      <c r="K25" s="20">
        <f>SUM(K26:K28)</f>
        <v>0</v>
      </c>
      <c r="L25" s="20">
        <f t="shared" ref="L25:V25" si="6">SUM(L26:L28)</f>
        <v>0</v>
      </c>
      <c r="M25" s="20">
        <f t="shared" si="6"/>
        <v>0</v>
      </c>
      <c r="N25" s="20">
        <f t="shared" si="6"/>
        <v>0</v>
      </c>
      <c r="O25" s="20">
        <f t="shared" si="6"/>
        <v>0</v>
      </c>
      <c r="P25" s="20">
        <f t="shared" si="6"/>
        <v>0</v>
      </c>
      <c r="Q25" s="20">
        <f t="shared" si="6"/>
        <v>0</v>
      </c>
      <c r="R25" s="20">
        <f t="shared" si="6"/>
        <v>0</v>
      </c>
      <c r="S25" s="20">
        <f t="shared" si="6"/>
        <v>0</v>
      </c>
      <c r="T25" s="20">
        <f t="shared" si="6"/>
        <v>0</v>
      </c>
      <c r="U25" s="20">
        <f t="shared" si="6"/>
        <v>0</v>
      </c>
      <c r="V25" s="20">
        <f t="shared" si="6"/>
        <v>0</v>
      </c>
      <c r="W25" s="20">
        <f t="shared" si="2"/>
        <v>0</v>
      </c>
    </row>
    <row r="26" spans="1:23" x14ac:dyDescent="0.2">
      <c r="A26" s="2"/>
      <c r="B26" s="2"/>
      <c r="C26" s="2"/>
      <c r="D26" s="2" t="s">
        <v>41</v>
      </c>
      <c r="E26" s="2"/>
      <c r="F26" s="2"/>
      <c r="J26" s="2"/>
      <c r="K26" s="21">
        <f t="shared" ref="K26:V29" si="7">IF($G26="% of Rev",K$15*$I26,IF($G26="CPOR",K$11*$H26,IF($G26="Per Day",K$9*$H26,IF($G26="Per Month",$H26,0))))</f>
        <v>0</v>
      </c>
      <c r="L26" s="21">
        <f t="shared" si="7"/>
        <v>0</v>
      </c>
      <c r="M26" s="21">
        <f t="shared" si="7"/>
        <v>0</v>
      </c>
      <c r="N26" s="21">
        <f t="shared" si="7"/>
        <v>0</v>
      </c>
      <c r="O26" s="21">
        <f t="shared" si="7"/>
        <v>0</v>
      </c>
      <c r="P26" s="21">
        <f t="shared" si="7"/>
        <v>0</v>
      </c>
      <c r="Q26" s="21">
        <f t="shared" si="7"/>
        <v>0</v>
      </c>
      <c r="R26" s="21">
        <f t="shared" si="7"/>
        <v>0</v>
      </c>
      <c r="S26" s="21">
        <f t="shared" si="7"/>
        <v>0</v>
      </c>
      <c r="T26" s="21">
        <f t="shared" si="7"/>
        <v>0</v>
      </c>
      <c r="U26" s="21">
        <f t="shared" si="7"/>
        <v>0</v>
      </c>
      <c r="V26" s="21">
        <f t="shared" si="7"/>
        <v>0</v>
      </c>
      <c r="W26" s="20">
        <f t="shared" si="2"/>
        <v>0</v>
      </c>
    </row>
    <row r="27" spans="1:23" x14ac:dyDescent="0.2">
      <c r="A27" s="2"/>
      <c r="B27" s="2"/>
      <c r="C27" s="2"/>
      <c r="D27" s="2" t="s">
        <v>42</v>
      </c>
      <c r="E27" s="2"/>
      <c r="F27" s="2"/>
      <c r="J27" s="2"/>
      <c r="K27" s="21">
        <f t="shared" si="7"/>
        <v>0</v>
      </c>
      <c r="L27" s="21">
        <f t="shared" si="7"/>
        <v>0</v>
      </c>
      <c r="M27" s="21">
        <f t="shared" si="7"/>
        <v>0</v>
      </c>
      <c r="N27" s="21">
        <f t="shared" si="7"/>
        <v>0</v>
      </c>
      <c r="O27" s="21">
        <f t="shared" si="7"/>
        <v>0</v>
      </c>
      <c r="P27" s="21">
        <f t="shared" si="7"/>
        <v>0</v>
      </c>
      <c r="Q27" s="21">
        <f t="shared" si="7"/>
        <v>0</v>
      </c>
      <c r="R27" s="21">
        <f t="shared" si="7"/>
        <v>0</v>
      </c>
      <c r="S27" s="21">
        <f t="shared" si="7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0">
        <f t="shared" si="2"/>
        <v>0</v>
      </c>
    </row>
    <row r="28" spans="1:23" x14ac:dyDescent="0.2">
      <c r="A28" s="2"/>
      <c r="B28" s="2"/>
      <c r="C28" s="2"/>
      <c r="D28" s="2" t="s">
        <v>43</v>
      </c>
      <c r="E28" s="2"/>
      <c r="F28" s="2"/>
      <c r="J28" s="2"/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>
        <f t="shared" si="7"/>
        <v>0</v>
      </c>
      <c r="W28" s="20">
        <f t="shared" si="2"/>
        <v>0</v>
      </c>
    </row>
    <row r="29" spans="1:23" x14ac:dyDescent="0.2">
      <c r="A29" s="2"/>
      <c r="B29" s="2"/>
      <c r="C29" s="2"/>
      <c r="D29" s="2"/>
      <c r="E29" s="2"/>
      <c r="F29" s="2"/>
      <c r="J29" s="2"/>
      <c r="K29" s="21">
        <f t="shared" si="7"/>
        <v>0</v>
      </c>
      <c r="L29" s="21">
        <f t="shared" si="7"/>
        <v>0</v>
      </c>
      <c r="M29" s="21">
        <f t="shared" si="7"/>
        <v>0</v>
      </c>
      <c r="N29" s="21">
        <f t="shared" si="7"/>
        <v>0</v>
      </c>
      <c r="O29" s="21">
        <f t="shared" si="7"/>
        <v>0</v>
      </c>
      <c r="P29" s="21">
        <f t="shared" si="7"/>
        <v>0</v>
      </c>
      <c r="Q29" s="21">
        <f t="shared" si="7"/>
        <v>0</v>
      </c>
      <c r="R29" s="21">
        <f t="shared" si="7"/>
        <v>0</v>
      </c>
      <c r="S29" s="21">
        <f t="shared" si="7"/>
        <v>0</v>
      </c>
      <c r="T29" s="21">
        <f t="shared" si="7"/>
        <v>0</v>
      </c>
      <c r="U29" s="21">
        <f t="shared" si="7"/>
        <v>0</v>
      </c>
      <c r="V29" s="21">
        <f t="shared" si="7"/>
        <v>0</v>
      </c>
      <c r="W29" s="20"/>
    </row>
    <row r="30" spans="1:23" s="31" customFormat="1" x14ac:dyDescent="0.2">
      <c r="A30" s="15"/>
      <c r="B30" s="15" t="s">
        <v>110</v>
      </c>
      <c r="C30" s="15"/>
      <c r="D30" s="15"/>
      <c r="E30" s="15"/>
      <c r="F30" s="15"/>
      <c r="G30" s="15"/>
      <c r="H30" s="27"/>
      <c r="I30" s="28"/>
      <c r="J30" s="15"/>
      <c r="K30" s="29">
        <f t="shared" ref="K30:V30" si="8">K31+K33+K42+K43</f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8"/>
        <v>0</v>
      </c>
      <c r="Q30" s="29">
        <f t="shared" si="8"/>
        <v>0</v>
      </c>
      <c r="R30" s="29">
        <f t="shared" si="8"/>
        <v>0</v>
      </c>
      <c r="S30" s="29">
        <f t="shared" si="8"/>
        <v>0</v>
      </c>
      <c r="T30" s="29">
        <f t="shared" si="8"/>
        <v>0</v>
      </c>
      <c r="U30" s="29">
        <f t="shared" si="8"/>
        <v>0</v>
      </c>
      <c r="V30" s="29">
        <f t="shared" si="8"/>
        <v>0</v>
      </c>
      <c r="W30" s="30">
        <f>SUM(K30:V30)</f>
        <v>0</v>
      </c>
    </row>
    <row r="31" spans="1:23" x14ac:dyDescent="0.2">
      <c r="A31" s="2"/>
      <c r="B31" s="2"/>
      <c r="C31" s="15" t="s">
        <v>45</v>
      </c>
      <c r="D31" s="2"/>
      <c r="E31" s="2"/>
      <c r="F31" s="2"/>
      <c r="G31" s="2"/>
      <c r="H31" s="23"/>
      <c r="I31" s="5"/>
      <c r="J31" s="2"/>
      <c r="K31" s="20">
        <f t="shared" ref="K31:V31" si="9">SUM(K33:K35)</f>
        <v>0</v>
      </c>
      <c r="L31" s="20">
        <f t="shared" si="9"/>
        <v>0</v>
      </c>
      <c r="M31" s="20">
        <f t="shared" si="9"/>
        <v>0</v>
      </c>
      <c r="N31" s="20">
        <f t="shared" si="9"/>
        <v>0</v>
      </c>
      <c r="O31" s="20">
        <f t="shared" si="9"/>
        <v>0</v>
      </c>
      <c r="P31" s="20">
        <f t="shared" si="9"/>
        <v>0</v>
      </c>
      <c r="Q31" s="20">
        <f t="shared" si="9"/>
        <v>0</v>
      </c>
      <c r="R31" s="20">
        <f t="shared" si="9"/>
        <v>0</v>
      </c>
      <c r="S31" s="20">
        <f t="shared" si="9"/>
        <v>0</v>
      </c>
      <c r="T31" s="20">
        <f t="shared" si="9"/>
        <v>0</v>
      </c>
      <c r="U31" s="20">
        <f t="shared" si="9"/>
        <v>0</v>
      </c>
      <c r="V31" s="20">
        <f t="shared" si="9"/>
        <v>0</v>
      </c>
      <c r="W31" s="20">
        <f>SUM(K31:V31)</f>
        <v>0</v>
      </c>
    </row>
    <row r="32" spans="1:23" x14ac:dyDescent="0.2">
      <c r="A32" s="2"/>
      <c r="B32" s="2"/>
      <c r="C32" s="2"/>
      <c r="D32" s="2" t="s">
        <v>49</v>
      </c>
      <c r="E32" s="2"/>
      <c r="F32" s="2"/>
      <c r="J32" s="2"/>
      <c r="K32" s="21">
        <f t="shared" ref="K32:V35" si="10">IF($G32="% of Rev",K$15*$I32,IF($G32="CPOR",K$11*$H32,IF($G32="Per Day",K$9*$H32,IF($G32="Per Month",$H32,0))))</f>
        <v>0</v>
      </c>
      <c r="L32" s="21">
        <f t="shared" si="10"/>
        <v>0</v>
      </c>
      <c r="M32" s="21">
        <f t="shared" si="10"/>
        <v>0</v>
      </c>
      <c r="N32" s="21">
        <f t="shared" si="10"/>
        <v>0</v>
      </c>
      <c r="O32" s="21">
        <f t="shared" si="10"/>
        <v>0</v>
      </c>
      <c r="P32" s="21">
        <f t="shared" si="10"/>
        <v>0</v>
      </c>
      <c r="Q32" s="21">
        <f t="shared" si="10"/>
        <v>0</v>
      </c>
      <c r="R32" s="21">
        <f t="shared" si="10"/>
        <v>0</v>
      </c>
      <c r="S32" s="21">
        <f t="shared" si="10"/>
        <v>0</v>
      </c>
      <c r="T32" s="21">
        <f t="shared" si="10"/>
        <v>0</v>
      </c>
      <c r="U32" s="21">
        <f t="shared" si="10"/>
        <v>0</v>
      </c>
      <c r="V32" s="21">
        <f t="shared" si="10"/>
        <v>0</v>
      </c>
      <c r="W32" s="20">
        <f t="shared" ref="W32:W62" si="11">SUM(K32:V32)</f>
        <v>0</v>
      </c>
    </row>
    <row r="33" spans="1:23" x14ac:dyDescent="0.2">
      <c r="A33" s="2"/>
      <c r="B33" s="2"/>
      <c r="C33" s="15" t="s">
        <v>59</v>
      </c>
      <c r="D33" s="2"/>
      <c r="E33" s="2"/>
      <c r="F33" s="2"/>
      <c r="G33" s="2"/>
      <c r="H33" s="23"/>
      <c r="I33" s="5"/>
      <c r="J33" s="2"/>
      <c r="K33" s="20">
        <f t="shared" ref="K33:V33" si="12">SUM(K34:K41)</f>
        <v>0</v>
      </c>
      <c r="L33" s="20">
        <f t="shared" si="12"/>
        <v>0</v>
      </c>
      <c r="M33" s="20">
        <f t="shared" si="12"/>
        <v>0</v>
      </c>
      <c r="N33" s="20">
        <f t="shared" si="12"/>
        <v>0</v>
      </c>
      <c r="O33" s="20">
        <f t="shared" si="12"/>
        <v>0</v>
      </c>
      <c r="P33" s="20">
        <f t="shared" si="12"/>
        <v>0</v>
      </c>
      <c r="Q33" s="20">
        <f t="shared" si="12"/>
        <v>0</v>
      </c>
      <c r="R33" s="20">
        <f t="shared" si="12"/>
        <v>0</v>
      </c>
      <c r="S33" s="20">
        <f t="shared" si="12"/>
        <v>0</v>
      </c>
      <c r="T33" s="20">
        <f t="shared" si="12"/>
        <v>0</v>
      </c>
      <c r="U33" s="20">
        <f t="shared" si="12"/>
        <v>0</v>
      </c>
      <c r="V33" s="20">
        <f t="shared" si="12"/>
        <v>0</v>
      </c>
      <c r="W33" s="20">
        <f t="shared" si="11"/>
        <v>0</v>
      </c>
    </row>
    <row r="34" spans="1:23" x14ac:dyDescent="0.2">
      <c r="A34" s="2"/>
      <c r="B34" s="2"/>
      <c r="C34" s="15"/>
      <c r="D34" s="2" t="s">
        <v>138</v>
      </c>
      <c r="E34" s="2"/>
      <c r="F34" s="2"/>
      <c r="J34" s="2"/>
      <c r="K34" s="21">
        <f t="shared" si="10"/>
        <v>0</v>
      </c>
      <c r="L34" s="21">
        <f t="shared" si="10"/>
        <v>0</v>
      </c>
      <c r="M34" s="21">
        <f t="shared" si="10"/>
        <v>0</v>
      </c>
      <c r="N34" s="21">
        <f t="shared" si="10"/>
        <v>0</v>
      </c>
      <c r="O34" s="21">
        <f t="shared" si="10"/>
        <v>0</v>
      </c>
      <c r="P34" s="21">
        <f t="shared" si="10"/>
        <v>0</v>
      </c>
      <c r="Q34" s="21">
        <f t="shared" si="10"/>
        <v>0</v>
      </c>
      <c r="R34" s="21">
        <f t="shared" si="10"/>
        <v>0</v>
      </c>
      <c r="S34" s="21">
        <f t="shared" si="10"/>
        <v>0</v>
      </c>
      <c r="T34" s="21">
        <f t="shared" si="10"/>
        <v>0</v>
      </c>
      <c r="U34" s="21">
        <f t="shared" si="10"/>
        <v>0</v>
      </c>
      <c r="V34" s="21">
        <f t="shared" si="10"/>
        <v>0</v>
      </c>
      <c r="W34" s="20">
        <f t="shared" si="11"/>
        <v>0</v>
      </c>
    </row>
    <row r="35" spans="1:23" x14ac:dyDescent="0.2">
      <c r="A35" s="2"/>
      <c r="B35" s="2"/>
      <c r="C35" s="2"/>
      <c r="D35" s="2" t="s">
        <v>63</v>
      </c>
      <c r="E35" s="2"/>
      <c r="F35" s="2"/>
      <c r="J35" s="2"/>
      <c r="K35" s="21">
        <f t="shared" si="10"/>
        <v>0</v>
      </c>
      <c r="L35" s="21">
        <f t="shared" si="10"/>
        <v>0</v>
      </c>
      <c r="M35" s="21">
        <f t="shared" si="10"/>
        <v>0</v>
      </c>
      <c r="N35" s="21">
        <f t="shared" si="10"/>
        <v>0</v>
      </c>
      <c r="O35" s="21">
        <f t="shared" si="10"/>
        <v>0</v>
      </c>
      <c r="P35" s="21">
        <f t="shared" si="10"/>
        <v>0</v>
      </c>
      <c r="Q35" s="21">
        <f t="shared" si="10"/>
        <v>0</v>
      </c>
      <c r="R35" s="21">
        <f t="shared" si="10"/>
        <v>0</v>
      </c>
      <c r="S35" s="21">
        <f t="shared" si="10"/>
        <v>0</v>
      </c>
      <c r="T35" s="21">
        <f t="shared" si="10"/>
        <v>0</v>
      </c>
      <c r="U35" s="21">
        <f t="shared" si="10"/>
        <v>0</v>
      </c>
      <c r="V35" s="21">
        <f t="shared" si="10"/>
        <v>0</v>
      </c>
      <c r="W35" s="20">
        <f t="shared" si="11"/>
        <v>0</v>
      </c>
    </row>
    <row r="36" spans="1:23" x14ac:dyDescent="0.2">
      <c r="A36" s="2"/>
      <c r="B36" s="2"/>
      <c r="C36" s="2"/>
      <c r="D36" s="2" t="s">
        <v>139</v>
      </c>
      <c r="E36" s="2"/>
      <c r="F36" s="2"/>
      <c r="J36" s="2"/>
      <c r="K36" s="21">
        <f t="shared" ref="K36:V44" si="13">IF($G36="% of Rev",K$15*$I36,IF($G36="CPOR",K$11*$H36,IF($G36="Per Day",K$9*$H36,IF($G36="Per Month",$H36,0))))</f>
        <v>0</v>
      </c>
      <c r="L36" s="21">
        <f t="shared" si="13"/>
        <v>0</v>
      </c>
      <c r="M36" s="21">
        <f t="shared" si="13"/>
        <v>0</v>
      </c>
      <c r="N36" s="21">
        <f t="shared" si="13"/>
        <v>0</v>
      </c>
      <c r="O36" s="21">
        <f t="shared" si="13"/>
        <v>0</v>
      </c>
      <c r="P36" s="21">
        <f t="shared" si="13"/>
        <v>0</v>
      </c>
      <c r="Q36" s="21">
        <f t="shared" si="13"/>
        <v>0</v>
      </c>
      <c r="R36" s="21">
        <f t="shared" si="13"/>
        <v>0</v>
      </c>
      <c r="S36" s="21">
        <f t="shared" si="13"/>
        <v>0</v>
      </c>
      <c r="T36" s="21">
        <f t="shared" si="13"/>
        <v>0</v>
      </c>
      <c r="U36" s="21">
        <f t="shared" si="13"/>
        <v>0</v>
      </c>
      <c r="V36" s="21">
        <f t="shared" si="13"/>
        <v>0</v>
      </c>
      <c r="W36" s="20">
        <f t="shared" si="11"/>
        <v>0</v>
      </c>
    </row>
    <row r="37" spans="1:23" x14ac:dyDescent="0.2">
      <c r="A37" s="2"/>
      <c r="B37" s="2"/>
      <c r="C37" s="2"/>
      <c r="D37" s="2" t="s">
        <v>140</v>
      </c>
      <c r="E37" s="2"/>
      <c r="F37" s="2"/>
      <c r="J37" s="2"/>
      <c r="K37" s="21">
        <f t="shared" si="13"/>
        <v>0</v>
      </c>
      <c r="L37" s="21">
        <f t="shared" si="13"/>
        <v>0</v>
      </c>
      <c r="M37" s="21">
        <f t="shared" si="13"/>
        <v>0</v>
      </c>
      <c r="N37" s="21">
        <f t="shared" si="13"/>
        <v>0</v>
      </c>
      <c r="O37" s="21">
        <f t="shared" si="13"/>
        <v>0</v>
      </c>
      <c r="P37" s="21">
        <f t="shared" si="13"/>
        <v>0</v>
      </c>
      <c r="Q37" s="21">
        <f t="shared" si="13"/>
        <v>0</v>
      </c>
      <c r="R37" s="21">
        <f t="shared" si="13"/>
        <v>0</v>
      </c>
      <c r="S37" s="21">
        <f t="shared" si="13"/>
        <v>0</v>
      </c>
      <c r="T37" s="21">
        <f t="shared" si="13"/>
        <v>0</v>
      </c>
      <c r="U37" s="21">
        <f t="shared" si="13"/>
        <v>0</v>
      </c>
      <c r="V37" s="21">
        <f t="shared" si="13"/>
        <v>0</v>
      </c>
      <c r="W37" s="20">
        <f t="shared" si="11"/>
        <v>0</v>
      </c>
    </row>
    <row r="38" spans="1:23" x14ac:dyDescent="0.2">
      <c r="A38" s="2"/>
      <c r="B38" s="2"/>
      <c r="C38" s="2"/>
      <c r="D38" s="2" t="s">
        <v>141</v>
      </c>
      <c r="E38" s="2"/>
      <c r="F38" s="2"/>
      <c r="J38" s="2"/>
      <c r="K38" s="21">
        <f t="shared" si="13"/>
        <v>0</v>
      </c>
      <c r="L38" s="21">
        <f t="shared" si="13"/>
        <v>0</v>
      </c>
      <c r="M38" s="21">
        <f t="shared" si="13"/>
        <v>0</v>
      </c>
      <c r="N38" s="21">
        <f t="shared" si="13"/>
        <v>0</v>
      </c>
      <c r="O38" s="21">
        <f t="shared" si="13"/>
        <v>0</v>
      </c>
      <c r="P38" s="21">
        <f t="shared" si="13"/>
        <v>0</v>
      </c>
      <c r="Q38" s="21">
        <f t="shared" si="13"/>
        <v>0</v>
      </c>
      <c r="R38" s="21">
        <f t="shared" si="13"/>
        <v>0</v>
      </c>
      <c r="S38" s="21">
        <f t="shared" si="13"/>
        <v>0</v>
      </c>
      <c r="T38" s="21">
        <f t="shared" si="13"/>
        <v>0</v>
      </c>
      <c r="U38" s="21">
        <f t="shared" si="13"/>
        <v>0</v>
      </c>
      <c r="V38" s="21">
        <f t="shared" si="13"/>
        <v>0</v>
      </c>
      <c r="W38" s="20">
        <f t="shared" si="11"/>
        <v>0</v>
      </c>
    </row>
    <row r="39" spans="1:23" x14ac:dyDescent="0.2">
      <c r="A39" s="2"/>
      <c r="B39" s="2"/>
      <c r="C39" s="2"/>
      <c r="D39" s="2" t="s">
        <v>67</v>
      </c>
      <c r="E39" s="2"/>
      <c r="F39" s="2"/>
      <c r="J39" s="2"/>
      <c r="K39" s="21">
        <f t="shared" si="13"/>
        <v>0</v>
      </c>
      <c r="L39" s="21">
        <f t="shared" si="13"/>
        <v>0</v>
      </c>
      <c r="M39" s="21">
        <f t="shared" si="13"/>
        <v>0</v>
      </c>
      <c r="N39" s="21">
        <f t="shared" si="13"/>
        <v>0</v>
      </c>
      <c r="O39" s="21">
        <f t="shared" si="13"/>
        <v>0</v>
      </c>
      <c r="P39" s="21">
        <f t="shared" si="13"/>
        <v>0</v>
      </c>
      <c r="Q39" s="21">
        <f t="shared" si="13"/>
        <v>0</v>
      </c>
      <c r="R39" s="21">
        <f t="shared" si="13"/>
        <v>0</v>
      </c>
      <c r="S39" s="21">
        <f t="shared" si="13"/>
        <v>0</v>
      </c>
      <c r="T39" s="21">
        <f t="shared" si="13"/>
        <v>0</v>
      </c>
      <c r="U39" s="21">
        <f t="shared" si="13"/>
        <v>0</v>
      </c>
      <c r="V39" s="21">
        <f t="shared" si="13"/>
        <v>0</v>
      </c>
      <c r="W39" s="20">
        <f t="shared" si="11"/>
        <v>0</v>
      </c>
    </row>
    <row r="40" spans="1:23" x14ac:dyDescent="0.2">
      <c r="A40" s="2"/>
      <c r="B40" s="2"/>
      <c r="C40" s="15"/>
      <c r="D40" s="2" t="s">
        <v>130</v>
      </c>
      <c r="E40" s="2"/>
      <c r="F40" s="2"/>
      <c r="J40" s="2"/>
      <c r="K40" s="21">
        <f t="shared" si="13"/>
        <v>0</v>
      </c>
      <c r="L40" s="21">
        <f t="shared" si="13"/>
        <v>0</v>
      </c>
      <c r="M40" s="21">
        <f t="shared" si="13"/>
        <v>0</v>
      </c>
      <c r="N40" s="21">
        <f t="shared" si="13"/>
        <v>0</v>
      </c>
      <c r="O40" s="21">
        <f t="shared" si="13"/>
        <v>0</v>
      </c>
      <c r="P40" s="21">
        <f t="shared" si="13"/>
        <v>0</v>
      </c>
      <c r="Q40" s="21">
        <f t="shared" si="13"/>
        <v>0</v>
      </c>
      <c r="R40" s="21">
        <f t="shared" si="13"/>
        <v>0</v>
      </c>
      <c r="S40" s="21">
        <f t="shared" si="13"/>
        <v>0</v>
      </c>
      <c r="T40" s="21">
        <f t="shared" si="13"/>
        <v>0</v>
      </c>
      <c r="U40" s="21">
        <f t="shared" si="13"/>
        <v>0</v>
      </c>
      <c r="V40" s="21">
        <f t="shared" si="13"/>
        <v>0</v>
      </c>
      <c r="W40" s="20">
        <f t="shared" si="11"/>
        <v>0</v>
      </c>
    </row>
    <row r="41" spans="1:23" x14ac:dyDescent="0.2">
      <c r="A41" s="2"/>
      <c r="B41" s="2"/>
      <c r="C41" s="15"/>
      <c r="D41" s="2" t="s">
        <v>142</v>
      </c>
      <c r="E41" s="2"/>
      <c r="F41" s="2"/>
      <c r="J41" s="2"/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  <c r="P41" s="21">
        <f t="shared" si="13"/>
        <v>0</v>
      </c>
      <c r="Q41" s="21">
        <f t="shared" si="13"/>
        <v>0</v>
      </c>
      <c r="R41" s="21">
        <f t="shared" si="13"/>
        <v>0</v>
      </c>
      <c r="S41" s="21">
        <f t="shared" si="13"/>
        <v>0</v>
      </c>
      <c r="T41" s="21">
        <f t="shared" si="13"/>
        <v>0</v>
      </c>
      <c r="U41" s="21">
        <f t="shared" si="13"/>
        <v>0</v>
      </c>
      <c r="V41" s="21">
        <f t="shared" si="13"/>
        <v>0</v>
      </c>
      <c r="W41" s="20">
        <f t="shared" si="11"/>
        <v>0</v>
      </c>
    </row>
    <row r="42" spans="1:23" x14ac:dyDescent="0.2">
      <c r="A42" s="2"/>
      <c r="B42" s="2"/>
      <c r="C42" s="15" t="s">
        <v>143</v>
      </c>
      <c r="D42" s="2"/>
      <c r="E42" s="2"/>
      <c r="F42" s="2"/>
      <c r="J42" s="2"/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0</v>
      </c>
      <c r="R42" s="21">
        <f t="shared" si="13"/>
        <v>0</v>
      </c>
      <c r="S42" s="21">
        <f t="shared" si="13"/>
        <v>0</v>
      </c>
      <c r="T42" s="21">
        <f t="shared" si="13"/>
        <v>0</v>
      </c>
      <c r="U42" s="21">
        <f t="shared" si="13"/>
        <v>0</v>
      </c>
      <c r="V42" s="21">
        <f t="shared" si="13"/>
        <v>0</v>
      </c>
      <c r="W42" s="20">
        <f t="shared" si="11"/>
        <v>0</v>
      </c>
    </row>
    <row r="43" spans="1:23" x14ac:dyDescent="0.2">
      <c r="A43" s="2"/>
      <c r="B43" s="2"/>
      <c r="C43" s="15" t="s">
        <v>69</v>
      </c>
      <c r="D43" s="2"/>
      <c r="E43" s="2"/>
      <c r="F43" s="2"/>
      <c r="G43" s="2"/>
      <c r="H43" s="23"/>
      <c r="I43" s="5"/>
      <c r="J43" s="2"/>
      <c r="K43" s="20">
        <f t="shared" ref="K43:V43" si="14">SUM(K44:K62)</f>
        <v>0</v>
      </c>
      <c r="L43" s="20">
        <f t="shared" si="14"/>
        <v>0</v>
      </c>
      <c r="M43" s="20">
        <f t="shared" si="14"/>
        <v>0</v>
      </c>
      <c r="N43" s="20">
        <f t="shared" si="14"/>
        <v>0</v>
      </c>
      <c r="O43" s="20">
        <f t="shared" si="14"/>
        <v>0</v>
      </c>
      <c r="P43" s="20">
        <f t="shared" si="14"/>
        <v>0</v>
      </c>
      <c r="Q43" s="20">
        <f t="shared" si="14"/>
        <v>0</v>
      </c>
      <c r="R43" s="20">
        <f t="shared" si="14"/>
        <v>0</v>
      </c>
      <c r="S43" s="20">
        <f t="shared" si="14"/>
        <v>0</v>
      </c>
      <c r="T43" s="20">
        <f t="shared" si="14"/>
        <v>0</v>
      </c>
      <c r="U43" s="20">
        <f t="shared" si="14"/>
        <v>0</v>
      </c>
      <c r="V43" s="20">
        <f t="shared" si="14"/>
        <v>0</v>
      </c>
      <c r="W43" s="20">
        <f t="shared" si="11"/>
        <v>0</v>
      </c>
    </row>
    <row r="44" spans="1:23" x14ac:dyDescent="0.2">
      <c r="A44" s="2"/>
      <c r="B44" s="2"/>
      <c r="C44" s="2"/>
      <c r="D44" s="2" t="s">
        <v>144</v>
      </c>
      <c r="E44" s="2"/>
      <c r="F44" s="2"/>
      <c r="J44" s="2"/>
      <c r="K44" s="21">
        <f t="shared" si="13"/>
        <v>0</v>
      </c>
      <c r="L44" s="21">
        <f t="shared" si="13"/>
        <v>0</v>
      </c>
      <c r="M44" s="21">
        <f t="shared" si="13"/>
        <v>0</v>
      </c>
      <c r="N44" s="21">
        <f t="shared" si="13"/>
        <v>0</v>
      </c>
      <c r="O44" s="21">
        <f t="shared" si="13"/>
        <v>0</v>
      </c>
      <c r="P44" s="21">
        <f t="shared" si="13"/>
        <v>0</v>
      </c>
      <c r="Q44" s="21">
        <f t="shared" si="13"/>
        <v>0</v>
      </c>
      <c r="R44" s="21">
        <f t="shared" si="13"/>
        <v>0</v>
      </c>
      <c r="S44" s="21">
        <f t="shared" si="13"/>
        <v>0</v>
      </c>
      <c r="T44" s="21">
        <f t="shared" si="13"/>
        <v>0</v>
      </c>
      <c r="U44" s="21">
        <f t="shared" si="13"/>
        <v>0</v>
      </c>
      <c r="V44" s="21">
        <f t="shared" si="13"/>
        <v>0</v>
      </c>
      <c r="W44" s="20">
        <f t="shared" si="11"/>
        <v>0</v>
      </c>
    </row>
    <row r="45" spans="1:23" x14ac:dyDescent="0.2">
      <c r="A45" s="2"/>
      <c r="B45" s="2"/>
      <c r="C45" s="2"/>
      <c r="D45" s="2" t="s">
        <v>75</v>
      </c>
      <c r="E45" s="2"/>
      <c r="F45" s="2"/>
      <c r="J45" s="2"/>
      <c r="K45" s="21">
        <f t="shared" ref="K45:V51" si="15">IF($G45="% of Rev",K$15*$I45,IF($G45="CPOR",K$11*$H45,IF($G45="Per Day",K$9*$H45,IF($G45="Per Month",$H45,0))))</f>
        <v>0</v>
      </c>
      <c r="L45" s="21">
        <f t="shared" si="15"/>
        <v>0</v>
      </c>
      <c r="M45" s="21">
        <f t="shared" si="15"/>
        <v>0</v>
      </c>
      <c r="N45" s="21">
        <f t="shared" si="15"/>
        <v>0</v>
      </c>
      <c r="O45" s="21">
        <f t="shared" si="15"/>
        <v>0</v>
      </c>
      <c r="P45" s="21">
        <f t="shared" si="15"/>
        <v>0</v>
      </c>
      <c r="Q45" s="21">
        <f t="shared" si="15"/>
        <v>0</v>
      </c>
      <c r="R45" s="21">
        <f t="shared" si="15"/>
        <v>0</v>
      </c>
      <c r="S45" s="21">
        <f t="shared" si="15"/>
        <v>0</v>
      </c>
      <c r="T45" s="21">
        <f t="shared" si="15"/>
        <v>0</v>
      </c>
      <c r="U45" s="21">
        <f t="shared" si="15"/>
        <v>0</v>
      </c>
      <c r="V45" s="21">
        <f t="shared" si="15"/>
        <v>0</v>
      </c>
      <c r="W45" s="20">
        <f t="shared" si="11"/>
        <v>0</v>
      </c>
    </row>
    <row r="46" spans="1:23" x14ac:dyDescent="0.2">
      <c r="A46" s="2"/>
      <c r="B46" s="2"/>
      <c r="C46" s="2"/>
      <c r="D46" s="2" t="s">
        <v>57</v>
      </c>
      <c r="E46" s="2"/>
      <c r="F46" s="2"/>
      <c r="J46" s="2"/>
      <c r="K46" s="21">
        <f t="shared" si="15"/>
        <v>0</v>
      </c>
      <c r="L46" s="21">
        <f t="shared" si="15"/>
        <v>0</v>
      </c>
      <c r="M46" s="21">
        <f t="shared" si="15"/>
        <v>0</v>
      </c>
      <c r="N46" s="21">
        <f t="shared" si="15"/>
        <v>0</v>
      </c>
      <c r="O46" s="21">
        <f t="shared" si="15"/>
        <v>0</v>
      </c>
      <c r="P46" s="21">
        <f t="shared" si="15"/>
        <v>0</v>
      </c>
      <c r="Q46" s="21">
        <f t="shared" si="15"/>
        <v>0</v>
      </c>
      <c r="R46" s="21">
        <f t="shared" si="15"/>
        <v>0</v>
      </c>
      <c r="S46" s="21">
        <f t="shared" si="15"/>
        <v>0</v>
      </c>
      <c r="T46" s="21">
        <f t="shared" si="15"/>
        <v>0</v>
      </c>
      <c r="U46" s="21">
        <f t="shared" si="15"/>
        <v>0</v>
      </c>
      <c r="V46" s="21">
        <f t="shared" si="15"/>
        <v>0</v>
      </c>
      <c r="W46" s="20">
        <f t="shared" si="11"/>
        <v>0</v>
      </c>
    </row>
    <row r="47" spans="1:23" x14ac:dyDescent="0.2">
      <c r="A47" s="2"/>
      <c r="B47" s="2"/>
      <c r="C47" s="2"/>
      <c r="D47" s="2" t="s">
        <v>146</v>
      </c>
      <c r="E47" s="2"/>
      <c r="F47" s="2"/>
      <c r="J47" s="2"/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0</v>
      </c>
      <c r="R47" s="21">
        <f t="shared" si="15"/>
        <v>0</v>
      </c>
      <c r="S47" s="21">
        <f t="shared" si="15"/>
        <v>0</v>
      </c>
      <c r="T47" s="21">
        <f t="shared" si="15"/>
        <v>0</v>
      </c>
      <c r="U47" s="21">
        <f t="shared" si="15"/>
        <v>0</v>
      </c>
      <c r="V47" s="21">
        <f t="shared" si="15"/>
        <v>0</v>
      </c>
      <c r="W47" s="20">
        <f t="shared" si="11"/>
        <v>0</v>
      </c>
    </row>
    <row r="48" spans="1:23" x14ac:dyDescent="0.2">
      <c r="A48" s="2"/>
      <c r="B48" s="2"/>
      <c r="C48" s="2"/>
      <c r="D48" s="2" t="s">
        <v>72</v>
      </c>
      <c r="E48" s="2"/>
      <c r="F48" s="2"/>
      <c r="J48" s="2"/>
      <c r="K48" s="21">
        <f t="shared" si="15"/>
        <v>0</v>
      </c>
      <c r="L48" s="21">
        <f t="shared" si="15"/>
        <v>0</v>
      </c>
      <c r="M48" s="21">
        <f t="shared" si="15"/>
        <v>0</v>
      </c>
      <c r="N48" s="21">
        <f t="shared" si="15"/>
        <v>0</v>
      </c>
      <c r="O48" s="21">
        <f t="shared" si="15"/>
        <v>0</v>
      </c>
      <c r="P48" s="21">
        <f t="shared" si="15"/>
        <v>0</v>
      </c>
      <c r="Q48" s="21">
        <f t="shared" si="15"/>
        <v>0</v>
      </c>
      <c r="R48" s="21">
        <f t="shared" si="15"/>
        <v>0</v>
      </c>
      <c r="S48" s="21">
        <f t="shared" si="15"/>
        <v>0</v>
      </c>
      <c r="T48" s="21">
        <f t="shared" si="15"/>
        <v>0</v>
      </c>
      <c r="U48" s="21">
        <f t="shared" si="15"/>
        <v>0</v>
      </c>
      <c r="V48" s="21">
        <f t="shared" si="15"/>
        <v>0</v>
      </c>
      <c r="W48" s="20">
        <f t="shared" si="11"/>
        <v>0</v>
      </c>
    </row>
    <row r="49" spans="1:23" x14ac:dyDescent="0.2">
      <c r="A49" s="2"/>
      <c r="B49" s="2"/>
      <c r="C49" s="2"/>
      <c r="D49" s="2" t="s">
        <v>79</v>
      </c>
      <c r="E49" s="2"/>
      <c r="F49" s="2"/>
      <c r="J49" s="2"/>
      <c r="K49" s="21">
        <f t="shared" si="15"/>
        <v>0</v>
      </c>
      <c r="L49" s="21">
        <f t="shared" si="15"/>
        <v>0</v>
      </c>
      <c r="M49" s="21">
        <f t="shared" si="15"/>
        <v>0</v>
      </c>
      <c r="N49" s="21">
        <f t="shared" si="15"/>
        <v>0</v>
      </c>
      <c r="O49" s="21">
        <f t="shared" si="15"/>
        <v>0</v>
      </c>
      <c r="P49" s="21">
        <f t="shared" si="15"/>
        <v>0</v>
      </c>
      <c r="Q49" s="21">
        <f t="shared" si="15"/>
        <v>0</v>
      </c>
      <c r="R49" s="21">
        <f t="shared" si="15"/>
        <v>0</v>
      </c>
      <c r="S49" s="21">
        <f t="shared" si="15"/>
        <v>0</v>
      </c>
      <c r="T49" s="21">
        <f t="shared" si="15"/>
        <v>0</v>
      </c>
      <c r="U49" s="21">
        <f t="shared" si="15"/>
        <v>0</v>
      </c>
      <c r="V49" s="21">
        <f t="shared" si="15"/>
        <v>0</v>
      </c>
      <c r="W49" s="20">
        <f t="shared" si="11"/>
        <v>0</v>
      </c>
    </row>
    <row r="50" spans="1:23" x14ac:dyDescent="0.2">
      <c r="A50" s="2"/>
      <c r="B50" s="2"/>
      <c r="C50" s="2"/>
      <c r="D50" s="2"/>
      <c r="E50" s="2" t="s">
        <v>80</v>
      </c>
      <c r="F50" s="2"/>
      <c r="J50" s="2"/>
      <c r="K50" s="21">
        <f t="shared" si="15"/>
        <v>0</v>
      </c>
      <c r="L50" s="21">
        <f t="shared" si="15"/>
        <v>0</v>
      </c>
      <c r="M50" s="21">
        <f t="shared" si="15"/>
        <v>0</v>
      </c>
      <c r="N50" s="21">
        <f t="shared" si="15"/>
        <v>0</v>
      </c>
      <c r="O50" s="21">
        <f t="shared" si="15"/>
        <v>0</v>
      </c>
      <c r="P50" s="21">
        <f t="shared" si="15"/>
        <v>0</v>
      </c>
      <c r="Q50" s="21">
        <f t="shared" si="15"/>
        <v>0</v>
      </c>
      <c r="R50" s="21">
        <f t="shared" si="15"/>
        <v>0</v>
      </c>
      <c r="S50" s="21">
        <f t="shared" si="15"/>
        <v>0</v>
      </c>
      <c r="T50" s="21">
        <f t="shared" si="15"/>
        <v>0</v>
      </c>
      <c r="U50" s="21">
        <f t="shared" si="15"/>
        <v>0</v>
      </c>
      <c r="V50" s="21">
        <f t="shared" si="15"/>
        <v>0</v>
      </c>
      <c r="W50" s="20">
        <f t="shared" si="11"/>
        <v>0</v>
      </c>
    </row>
    <row r="51" spans="1:23" x14ac:dyDescent="0.2">
      <c r="A51" s="2"/>
      <c r="B51" s="2"/>
      <c r="C51" s="2"/>
      <c r="D51" s="2" t="s">
        <v>78</v>
      </c>
      <c r="E51" s="2"/>
      <c r="F51" s="2"/>
      <c r="J51" s="2"/>
      <c r="K51" s="21">
        <f t="shared" si="15"/>
        <v>0</v>
      </c>
      <c r="L51" s="21">
        <f t="shared" si="15"/>
        <v>0</v>
      </c>
      <c r="M51" s="21">
        <f t="shared" si="15"/>
        <v>0</v>
      </c>
      <c r="N51" s="21">
        <f t="shared" si="15"/>
        <v>0</v>
      </c>
      <c r="O51" s="21">
        <f t="shared" si="15"/>
        <v>0</v>
      </c>
      <c r="P51" s="21">
        <f t="shared" si="15"/>
        <v>0</v>
      </c>
      <c r="Q51" s="21">
        <f t="shared" si="15"/>
        <v>0</v>
      </c>
      <c r="R51" s="21">
        <f t="shared" si="15"/>
        <v>0</v>
      </c>
      <c r="S51" s="21">
        <f t="shared" si="15"/>
        <v>0</v>
      </c>
      <c r="T51" s="21">
        <f t="shared" si="15"/>
        <v>0</v>
      </c>
      <c r="U51" s="21">
        <f t="shared" si="15"/>
        <v>0</v>
      </c>
      <c r="V51" s="21">
        <f t="shared" si="15"/>
        <v>0</v>
      </c>
      <c r="W51" s="20">
        <f t="shared" si="11"/>
        <v>0</v>
      </c>
    </row>
    <row r="52" spans="1:23" x14ac:dyDescent="0.2">
      <c r="A52" s="2"/>
      <c r="B52" s="2"/>
      <c r="C52" s="2"/>
      <c r="D52" s="2" t="s">
        <v>83</v>
      </c>
      <c r="E52" s="2"/>
      <c r="F52" s="2"/>
      <c r="J52" s="2"/>
      <c r="K52" s="21">
        <f t="shared" ref="K52:V62" si="16">IF($G52="% of Rev",K$15*$I52,IF($G52="CPOR",K$11*$H52,IF($G52="Per Day",K$9*$H52,IF($G52="Per Month",$H52,0))))</f>
        <v>0</v>
      </c>
      <c r="L52" s="21">
        <f t="shared" si="16"/>
        <v>0</v>
      </c>
      <c r="M52" s="21">
        <f t="shared" si="16"/>
        <v>0</v>
      </c>
      <c r="N52" s="21">
        <f t="shared" si="16"/>
        <v>0</v>
      </c>
      <c r="O52" s="21">
        <f t="shared" si="16"/>
        <v>0</v>
      </c>
      <c r="P52" s="21">
        <f t="shared" si="16"/>
        <v>0</v>
      </c>
      <c r="Q52" s="21">
        <f t="shared" si="16"/>
        <v>0</v>
      </c>
      <c r="R52" s="21">
        <f t="shared" si="16"/>
        <v>0</v>
      </c>
      <c r="S52" s="21">
        <f t="shared" si="16"/>
        <v>0</v>
      </c>
      <c r="T52" s="21">
        <f t="shared" si="16"/>
        <v>0</v>
      </c>
      <c r="U52" s="21">
        <f t="shared" si="16"/>
        <v>0</v>
      </c>
      <c r="V52" s="21">
        <f t="shared" si="16"/>
        <v>0</v>
      </c>
      <c r="W52" s="20">
        <f t="shared" si="11"/>
        <v>0</v>
      </c>
    </row>
    <row r="53" spans="1:23" x14ac:dyDescent="0.2">
      <c r="A53" s="2"/>
      <c r="B53" s="2"/>
      <c r="C53" s="2"/>
      <c r="D53" s="2" t="s">
        <v>147</v>
      </c>
      <c r="E53" s="2"/>
      <c r="F53" s="2"/>
      <c r="J53" s="2"/>
      <c r="K53" s="21">
        <f t="shared" si="16"/>
        <v>0</v>
      </c>
      <c r="L53" s="21">
        <f t="shared" si="16"/>
        <v>0</v>
      </c>
      <c r="M53" s="21">
        <f t="shared" si="16"/>
        <v>0</v>
      </c>
      <c r="N53" s="21">
        <f t="shared" si="16"/>
        <v>0</v>
      </c>
      <c r="O53" s="21">
        <f t="shared" si="16"/>
        <v>0</v>
      </c>
      <c r="P53" s="21">
        <f t="shared" si="16"/>
        <v>0</v>
      </c>
      <c r="Q53" s="21">
        <f t="shared" si="16"/>
        <v>0</v>
      </c>
      <c r="R53" s="21">
        <f t="shared" si="16"/>
        <v>0</v>
      </c>
      <c r="S53" s="21">
        <f t="shared" si="16"/>
        <v>0</v>
      </c>
      <c r="T53" s="21">
        <f t="shared" si="16"/>
        <v>0</v>
      </c>
      <c r="U53" s="21">
        <f t="shared" si="16"/>
        <v>0</v>
      </c>
      <c r="V53" s="21">
        <f t="shared" si="16"/>
        <v>0</v>
      </c>
      <c r="W53" s="20">
        <f t="shared" si="11"/>
        <v>0</v>
      </c>
    </row>
    <row r="54" spans="1:23" x14ac:dyDescent="0.2">
      <c r="A54" s="2"/>
      <c r="B54" s="2"/>
      <c r="C54" s="15"/>
      <c r="D54" s="2" t="s">
        <v>148</v>
      </c>
      <c r="E54" s="2"/>
      <c r="F54" s="2"/>
      <c r="J54" s="2"/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  <c r="S54" s="21">
        <f t="shared" si="16"/>
        <v>0</v>
      </c>
      <c r="T54" s="21">
        <f t="shared" si="16"/>
        <v>0</v>
      </c>
      <c r="U54" s="21">
        <f t="shared" si="16"/>
        <v>0</v>
      </c>
      <c r="V54" s="21">
        <f t="shared" si="16"/>
        <v>0</v>
      </c>
      <c r="W54" s="20">
        <f t="shared" si="11"/>
        <v>0</v>
      </c>
    </row>
    <row r="55" spans="1:23" x14ac:dyDescent="0.2">
      <c r="A55" s="2"/>
      <c r="B55" s="2"/>
      <c r="C55" s="2"/>
      <c r="D55" s="2" t="s">
        <v>149</v>
      </c>
      <c r="E55" s="2"/>
      <c r="F55" s="2"/>
      <c r="J55" s="2"/>
      <c r="K55" s="21">
        <f t="shared" si="16"/>
        <v>0</v>
      </c>
      <c r="L55" s="21">
        <f t="shared" si="16"/>
        <v>0</v>
      </c>
      <c r="M55" s="21">
        <f t="shared" si="16"/>
        <v>0</v>
      </c>
      <c r="N55" s="21">
        <f t="shared" si="16"/>
        <v>0</v>
      </c>
      <c r="O55" s="21">
        <f t="shared" si="16"/>
        <v>0</v>
      </c>
      <c r="P55" s="21">
        <f t="shared" si="16"/>
        <v>0</v>
      </c>
      <c r="Q55" s="21">
        <f t="shared" si="16"/>
        <v>0</v>
      </c>
      <c r="R55" s="21">
        <f t="shared" si="16"/>
        <v>0</v>
      </c>
      <c r="S55" s="21">
        <f t="shared" si="16"/>
        <v>0</v>
      </c>
      <c r="T55" s="21">
        <f t="shared" si="16"/>
        <v>0</v>
      </c>
      <c r="U55" s="21">
        <f t="shared" si="16"/>
        <v>0</v>
      </c>
      <c r="V55" s="21">
        <f t="shared" si="16"/>
        <v>0</v>
      </c>
      <c r="W55" s="20">
        <f t="shared" si="11"/>
        <v>0</v>
      </c>
    </row>
    <row r="56" spans="1:23" x14ac:dyDescent="0.2">
      <c r="A56" s="2"/>
      <c r="B56" s="2"/>
      <c r="C56" s="2"/>
      <c r="D56" s="2" t="s">
        <v>150</v>
      </c>
      <c r="E56" s="2"/>
      <c r="F56" s="2"/>
      <c r="J56" s="2"/>
      <c r="K56" s="21">
        <f t="shared" si="16"/>
        <v>0</v>
      </c>
      <c r="L56" s="21">
        <f t="shared" si="16"/>
        <v>0</v>
      </c>
      <c r="M56" s="21">
        <f t="shared" si="16"/>
        <v>0</v>
      </c>
      <c r="N56" s="21">
        <f t="shared" si="16"/>
        <v>0</v>
      </c>
      <c r="O56" s="21">
        <f t="shared" si="16"/>
        <v>0</v>
      </c>
      <c r="P56" s="21">
        <f t="shared" si="16"/>
        <v>0</v>
      </c>
      <c r="Q56" s="21">
        <f t="shared" si="16"/>
        <v>0</v>
      </c>
      <c r="R56" s="21">
        <f t="shared" si="16"/>
        <v>0</v>
      </c>
      <c r="S56" s="21">
        <f t="shared" si="16"/>
        <v>0</v>
      </c>
      <c r="T56" s="21">
        <f t="shared" si="16"/>
        <v>0</v>
      </c>
      <c r="U56" s="21">
        <f t="shared" si="16"/>
        <v>0</v>
      </c>
      <c r="V56" s="21">
        <f t="shared" si="16"/>
        <v>0</v>
      </c>
      <c r="W56" s="20">
        <f t="shared" si="11"/>
        <v>0</v>
      </c>
    </row>
    <row r="57" spans="1:23" x14ac:dyDescent="0.2">
      <c r="A57" s="2"/>
      <c r="B57" s="2"/>
      <c r="C57" s="2"/>
      <c r="D57" s="2" t="s">
        <v>151</v>
      </c>
      <c r="E57" s="2"/>
      <c r="F57" s="2"/>
      <c r="J57" s="2"/>
      <c r="K57" s="21">
        <f t="shared" si="16"/>
        <v>0</v>
      </c>
      <c r="L57" s="21">
        <f t="shared" si="16"/>
        <v>0</v>
      </c>
      <c r="M57" s="21">
        <f t="shared" si="16"/>
        <v>0</v>
      </c>
      <c r="N57" s="21">
        <f t="shared" si="16"/>
        <v>0</v>
      </c>
      <c r="O57" s="21">
        <f t="shared" si="16"/>
        <v>0</v>
      </c>
      <c r="P57" s="21">
        <f t="shared" si="16"/>
        <v>0</v>
      </c>
      <c r="Q57" s="21">
        <f t="shared" si="16"/>
        <v>0</v>
      </c>
      <c r="R57" s="21">
        <f t="shared" si="16"/>
        <v>0</v>
      </c>
      <c r="S57" s="21">
        <f t="shared" si="16"/>
        <v>0</v>
      </c>
      <c r="T57" s="21">
        <f t="shared" si="16"/>
        <v>0</v>
      </c>
      <c r="U57" s="21">
        <f t="shared" si="16"/>
        <v>0</v>
      </c>
      <c r="V57" s="21">
        <f t="shared" si="16"/>
        <v>0</v>
      </c>
      <c r="W57" s="20">
        <f t="shared" si="11"/>
        <v>0</v>
      </c>
    </row>
    <row r="58" spans="1:23" x14ac:dyDescent="0.2">
      <c r="A58" s="2"/>
      <c r="B58" s="2"/>
      <c r="C58" s="2"/>
      <c r="D58" s="2" t="s">
        <v>85</v>
      </c>
      <c r="E58" s="2"/>
      <c r="F58" s="2"/>
      <c r="J58" s="2"/>
      <c r="K58" s="21">
        <f t="shared" si="16"/>
        <v>0</v>
      </c>
      <c r="L58" s="21">
        <f t="shared" si="16"/>
        <v>0</v>
      </c>
      <c r="M58" s="21">
        <f t="shared" si="16"/>
        <v>0</v>
      </c>
      <c r="N58" s="21">
        <f t="shared" si="16"/>
        <v>0</v>
      </c>
      <c r="O58" s="21">
        <f t="shared" si="16"/>
        <v>0</v>
      </c>
      <c r="P58" s="21">
        <f t="shared" si="16"/>
        <v>0</v>
      </c>
      <c r="Q58" s="21">
        <f t="shared" si="16"/>
        <v>0</v>
      </c>
      <c r="R58" s="21">
        <f t="shared" si="16"/>
        <v>0</v>
      </c>
      <c r="S58" s="21">
        <f t="shared" si="16"/>
        <v>0</v>
      </c>
      <c r="T58" s="21">
        <f t="shared" si="16"/>
        <v>0</v>
      </c>
      <c r="U58" s="21">
        <f t="shared" si="16"/>
        <v>0</v>
      </c>
      <c r="V58" s="21">
        <f t="shared" si="16"/>
        <v>0</v>
      </c>
      <c r="W58" s="20">
        <f t="shared" si="11"/>
        <v>0</v>
      </c>
    </row>
    <row r="59" spans="1:23" x14ac:dyDescent="0.2">
      <c r="A59" s="2"/>
      <c r="B59" s="2"/>
      <c r="C59" s="2"/>
      <c r="D59" s="2"/>
      <c r="E59" s="2" t="s">
        <v>86</v>
      </c>
      <c r="F59" s="2"/>
      <c r="J59" s="2"/>
      <c r="K59" s="21">
        <f t="shared" si="16"/>
        <v>0</v>
      </c>
      <c r="L59" s="21">
        <f t="shared" si="16"/>
        <v>0</v>
      </c>
      <c r="M59" s="21">
        <f t="shared" si="16"/>
        <v>0</v>
      </c>
      <c r="N59" s="21">
        <f t="shared" si="16"/>
        <v>0</v>
      </c>
      <c r="O59" s="21">
        <f t="shared" si="16"/>
        <v>0</v>
      </c>
      <c r="P59" s="21">
        <f t="shared" si="16"/>
        <v>0</v>
      </c>
      <c r="Q59" s="21">
        <f t="shared" si="16"/>
        <v>0</v>
      </c>
      <c r="R59" s="21">
        <f t="shared" si="16"/>
        <v>0</v>
      </c>
      <c r="S59" s="21">
        <f t="shared" si="16"/>
        <v>0</v>
      </c>
      <c r="T59" s="21">
        <f t="shared" si="16"/>
        <v>0</v>
      </c>
      <c r="U59" s="21">
        <f t="shared" si="16"/>
        <v>0</v>
      </c>
      <c r="V59" s="21">
        <f t="shared" si="16"/>
        <v>0</v>
      </c>
      <c r="W59" s="20">
        <f t="shared" si="11"/>
        <v>0</v>
      </c>
    </row>
    <row r="60" spans="1:23" x14ac:dyDescent="0.2">
      <c r="A60" s="2"/>
      <c r="B60" s="2"/>
      <c r="C60" s="2"/>
      <c r="D60" s="2"/>
      <c r="E60" s="2" t="s">
        <v>87</v>
      </c>
      <c r="F60" s="2"/>
      <c r="J60" s="2"/>
      <c r="K60" s="21">
        <f t="shared" si="16"/>
        <v>0</v>
      </c>
      <c r="L60" s="21">
        <f t="shared" si="16"/>
        <v>0</v>
      </c>
      <c r="M60" s="21">
        <f t="shared" si="16"/>
        <v>0</v>
      </c>
      <c r="N60" s="21">
        <f t="shared" si="16"/>
        <v>0</v>
      </c>
      <c r="O60" s="21">
        <f t="shared" si="16"/>
        <v>0</v>
      </c>
      <c r="P60" s="21">
        <f t="shared" si="16"/>
        <v>0</v>
      </c>
      <c r="Q60" s="21">
        <f t="shared" si="16"/>
        <v>0</v>
      </c>
      <c r="R60" s="21">
        <f t="shared" si="16"/>
        <v>0</v>
      </c>
      <c r="S60" s="21">
        <f t="shared" si="16"/>
        <v>0</v>
      </c>
      <c r="T60" s="21">
        <f t="shared" si="16"/>
        <v>0</v>
      </c>
      <c r="U60" s="21">
        <f t="shared" si="16"/>
        <v>0</v>
      </c>
      <c r="V60" s="21">
        <f t="shared" si="16"/>
        <v>0</v>
      </c>
      <c r="W60" s="20">
        <f t="shared" si="11"/>
        <v>0</v>
      </c>
    </row>
    <row r="61" spans="1:23" x14ac:dyDescent="0.2">
      <c r="A61" s="2"/>
      <c r="B61" s="2"/>
      <c r="C61" s="2"/>
      <c r="D61" s="2" t="s">
        <v>152</v>
      </c>
      <c r="E61" s="2"/>
      <c r="F61" s="2"/>
      <c r="J61" s="2"/>
      <c r="K61" s="21">
        <f t="shared" si="16"/>
        <v>0</v>
      </c>
      <c r="L61" s="21">
        <f t="shared" si="16"/>
        <v>0</v>
      </c>
      <c r="M61" s="21">
        <f t="shared" si="16"/>
        <v>0</v>
      </c>
      <c r="N61" s="21">
        <f t="shared" si="16"/>
        <v>0</v>
      </c>
      <c r="O61" s="21">
        <f t="shared" si="16"/>
        <v>0</v>
      </c>
      <c r="P61" s="21">
        <f t="shared" si="16"/>
        <v>0</v>
      </c>
      <c r="Q61" s="21">
        <f t="shared" si="16"/>
        <v>0</v>
      </c>
      <c r="R61" s="21">
        <f t="shared" si="16"/>
        <v>0</v>
      </c>
      <c r="S61" s="21">
        <f t="shared" si="16"/>
        <v>0</v>
      </c>
      <c r="T61" s="21">
        <f t="shared" si="16"/>
        <v>0</v>
      </c>
      <c r="U61" s="21">
        <f t="shared" si="16"/>
        <v>0</v>
      </c>
      <c r="V61" s="21">
        <f t="shared" si="16"/>
        <v>0</v>
      </c>
      <c r="W61" s="20">
        <f t="shared" si="11"/>
        <v>0</v>
      </c>
    </row>
    <row r="62" spans="1:23" x14ac:dyDescent="0.2">
      <c r="A62" s="2"/>
      <c r="B62" s="2"/>
      <c r="C62" s="2" t="s">
        <v>88</v>
      </c>
      <c r="D62" s="2"/>
      <c r="E62" s="2"/>
      <c r="F62" s="2"/>
      <c r="J62" s="2"/>
      <c r="K62" s="21">
        <f t="shared" si="16"/>
        <v>0</v>
      </c>
      <c r="L62" s="21">
        <f t="shared" si="16"/>
        <v>0</v>
      </c>
      <c r="M62" s="21">
        <f t="shared" si="16"/>
        <v>0</v>
      </c>
      <c r="N62" s="21">
        <f t="shared" si="16"/>
        <v>0</v>
      </c>
      <c r="O62" s="21">
        <f t="shared" si="16"/>
        <v>0</v>
      </c>
      <c r="P62" s="21">
        <f t="shared" si="16"/>
        <v>0</v>
      </c>
      <c r="Q62" s="21">
        <f t="shared" si="16"/>
        <v>0</v>
      </c>
      <c r="R62" s="21">
        <f t="shared" si="16"/>
        <v>0</v>
      </c>
      <c r="S62" s="21">
        <f t="shared" si="16"/>
        <v>0</v>
      </c>
      <c r="T62" s="21">
        <f t="shared" si="16"/>
        <v>0</v>
      </c>
      <c r="U62" s="21">
        <f t="shared" si="16"/>
        <v>0</v>
      </c>
      <c r="V62" s="21">
        <f t="shared" si="16"/>
        <v>0</v>
      </c>
      <c r="W62" s="20">
        <f t="shared" si="11"/>
        <v>0</v>
      </c>
    </row>
    <row r="63" spans="1:23" x14ac:dyDescent="0.2">
      <c r="A63" s="2"/>
      <c r="B63" s="2"/>
      <c r="C63" s="2"/>
      <c r="D63" s="2"/>
      <c r="E63" s="2"/>
      <c r="F63" s="2"/>
      <c r="G63" s="2"/>
      <c r="H63" s="23"/>
      <c r="I63" s="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</sheetData>
  <sheetProtection algorithmName="SHA-512" hashValue="HCreRwjpLJQX+jXwnoHGVVySHTEdTnC+MhZ7vEjmhls1vVAhW7+st3EantX0WCug6CL0fLDLR99kGnROFcXY7g==" saltValue="aJSCCUdoYir38rsZOkG8cw==" spinCount="100000" sheet="1" objects="1" scenarios="1"/>
  <mergeCells count="2">
    <mergeCell ref="A1:B1"/>
    <mergeCell ref="C1:E1"/>
  </mergeCells>
  <dataValidations count="1">
    <dataValidation type="list" allowBlank="1" showInputMessage="1" showErrorMessage="1" sqref="G26:G28 G19:G20 G22:G24 G34:G42 G44:G62" xr:uid="{225C6D32-7932-48D0-879A-2B8DF398BCF3}">
      <formula1>$AD$4:$AD$9</formula1>
    </dataValidation>
  </dataValidations>
  <pageMargins left="0.7" right="0.7" top="0.75" bottom="0.75" header="0.3" footer="0.3"/>
  <pageSetup orientation="portrait" r:id="rId1"/>
  <ignoredErrors>
    <ignoredError sqref="N19:U20 K19:L20 V19:V20 N34:U42 K34:L42 V34:V42 M19:M42 N44:U62 K44:L62 V44:V62 M44:M62" unlockedFormula="1"/>
    <ignoredError sqref="V21:V33 K21:L33 N21:U33 M43 V43 K43:L43 N43:U43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4B9C-63A3-49C5-85A8-B27C785BE4B3}">
  <sheetPr>
    <tabColor rgb="FF5E5745"/>
  </sheetPr>
  <dimension ref="A1:AD66"/>
  <sheetViews>
    <sheetView workbookViewId="0">
      <pane xSplit="9" ySplit="6" topLeftCell="J52" activePane="bottomRight" state="frozen"/>
      <selection activeCell="J120" sqref="J120"/>
      <selection pane="topRight" activeCell="J120" sqref="J120"/>
      <selection pane="bottomLeft" activeCell="J120" sqref="J120"/>
      <selection pane="bottomRight" activeCell="J120" sqref="J120"/>
    </sheetView>
  </sheetViews>
  <sheetFormatPr defaultColWidth="8.75" defaultRowHeight="12.75" x14ac:dyDescent="0.2"/>
  <cols>
    <col min="1" max="5" width="8.75" style="1"/>
    <col min="6" max="6" width="19.75" style="1" customWidth="1"/>
    <col min="7" max="7" width="10.625" style="1" customWidth="1"/>
    <col min="8" max="8" width="10.625" style="3" customWidth="1"/>
    <col min="9" max="9" width="10.625" style="4" customWidth="1"/>
    <col min="10" max="10" width="1.75" style="1" customWidth="1"/>
    <col min="11" max="11" width="9.5" style="1" bestFit="1" customWidth="1"/>
    <col min="12" max="22" width="8.75" style="1"/>
    <col min="23" max="23" width="10.625" style="1" bestFit="1" customWidth="1"/>
    <col min="24" max="29" width="8.75" style="1"/>
    <col min="30" max="30" width="8.75" style="1" customWidth="1"/>
    <col min="31" max="16384" width="8.75" style="1"/>
  </cols>
  <sheetData>
    <row r="1" spans="1:30" x14ac:dyDescent="0.2">
      <c r="A1" s="85" t="s">
        <v>102</v>
      </c>
      <c r="B1" s="85"/>
      <c r="C1" s="86" t="s">
        <v>103</v>
      </c>
      <c r="D1" s="86"/>
      <c r="E1" s="86"/>
    </row>
    <row r="5" spans="1:30" x14ac:dyDescent="0.2">
      <c r="A5" s="2"/>
      <c r="B5" s="2"/>
      <c r="C5" s="2"/>
      <c r="D5" s="2"/>
      <c r="E5" s="2"/>
      <c r="F5" s="2"/>
      <c r="G5" s="6" t="s">
        <v>100</v>
      </c>
      <c r="H5" s="22"/>
      <c r="I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D5" s="1" t="s">
        <v>104</v>
      </c>
    </row>
    <row r="6" spans="1:30" x14ac:dyDescent="0.2">
      <c r="A6" s="2"/>
      <c r="B6" s="2"/>
      <c r="C6" s="2"/>
      <c r="D6" s="2"/>
      <c r="E6" s="2"/>
      <c r="F6" s="2"/>
      <c r="G6" s="6" t="s">
        <v>101</v>
      </c>
      <c r="H6" s="22" t="s">
        <v>97</v>
      </c>
      <c r="I6" s="24" t="s">
        <v>99</v>
      </c>
      <c r="J6" s="2"/>
      <c r="K6" s="6" t="s">
        <v>0</v>
      </c>
      <c r="L6" s="6" t="s">
        <v>1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6</v>
      </c>
      <c r="R6" s="6" t="s">
        <v>7</v>
      </c>
      <c r="S6" s="6" t="s">
        <v>8</v>
      </c>
      <c r="T6" s="6" t="s">
        <v>9</v>
      </c>
      <c r="U6" s="6" t="s">
        <v>10</v>
      </c>
      <c r="V6" s="6" t="s">
        <v>11</v>
      </c>
      <c r="W6" s="6" t="s">
        <v>12</v>
      </c>
      <c r="AD6" s="1" t="s">
        <v>105</v>
      </c>
    </row>
    <row r="7" spans="1:30" x14ac:dyDescent="0.2">
      <c r="A7" s="2" t="s">
        <v>13</v>
      </c>
      <c r="B7" s="2"/>
      <c r="C7" s="2"/>
      <c r="D7" s="2"/>
      <c r="E7" s="2"/>
      <c r="F7" s="2"/>
      <c r="G7" s="2"/>
      <c r="H7" s="23"/>
      <c r="I7" s="5"/>
      <c r="J7" s="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AD7" s="1" t="s">
        <v>96</v>
      </c>
    </row>
    <row r="8" spans="1:30" x14ac:dyDescent="0.2">
      <c r="A8" s="2"/>
      <c r="B8" s="2" t="s">
        <v>89</v>
      </c>
      <c r="C8" s="2"/>
      <c r="D8" s="2"/>
      <c r="E8" s="2"/>
      <c r="F8" s="2"/>
      <c r="G8" s="2"/>
      <c r="H8" s="23"/>
      <c r="I8" s="5"/>
      <c r="J8" s="2"/>
      <c r="K8" s="7">
        <f>Rooms!K8</f>
        <v>100</v>
      </c>
      <c r="L8" s="7">
        <f>Rooms!L8</f>
        <v>100</v>
      </c>
      <c r="M8" s="7">
        <f>Rooms!M8</f>
        <v>100</v>
      </c>
      <c r="N8" s="7">
        <f>Rooms!N8</f>
        <v>100</v>
      </c>
      <c r="O8" s="7">
        <f>Rooms!O8</f>
        <v>100</v>
      </c>
      <c r="P8" s="7">
        <f>Rooms!P8</f>
        <v>100</v>
      </c>
      <c r="Q8" s="7">
        <f>Rooms!Q8</f>
        <v>100</v>
      </c>
      <c r="R8" s="7">
        <f>Rooms!R8</f>
        <v>100</v>
      </c>
      <c r="S8" s="7">
        <f>Rooms!S8</f>
        <v>100</v>
      </c>
      <c r="T8" s="7">
        <f>Rooms!T8</f>
        <v>100</v>
      </c>
      <c r="U8" s="7">
        <f>Rooms!U8</f>
        <v>100</v>
      </c>
      <c r="V8" s="7">
        <f>Rooms!V8</f>
        <v>100</v>
      </c>
      <c r="W8" s="2"/>
      <c r="AD8" s="1" t="s">
        <v>98</v>
      </c>
    </row>
    <row r="9" spans="1:30" x14ac:dyDescent="0.2">
      <c r="A9" s="2"/>
      <c r="B9" s="2" t="s">
        <v>90</v>
      </c>
      <c r="C9" s="2"/>
      <c r="D9" s="2"/>
      <c r="E9" s="2"/>
      <c r="F9" s="2"/>
      <c r="G9" s="2"/>
      <c r="H9" s="23"/>
      <c r="I9" s="5"/>
      <c r="J9" s="2"/>
      <c r="K9" s="7">
        <f>Rooms!K9</f>
        <v>31</v>
      </c>
      <c r="L9" s="7">
        <f>Rooms!L9</f>
        <v>29</v>
      </c>
      <c r="M9" s="7">
        <f>Rooms!M9</f>
        <v>31</v>
      </c>
      <c r="N9" s="7">
        <f>Rooms!N9</f>
        <v>30</v>
      </c>
      <c r="O9" s="7">
        <f>Rooms!O9</f>
        <v>31</v>
      </c>
      <c r="P9" s="7">
        <f>Rooms!P9</f>
        <v>30</v>
      </c>
      <c r="Q9" s="7">
        <f>Rooms!Q9</f>
        <v>31</v>
      </c>
      <c r="R9" s="7">
        <f>Rooms!R9</f>
        <v>31</v>
      </c>
      <c r="S9" s="7">
        <f>Rooms!S9</f>
        <v>30</v>
      </c>
      <c r="T9" s="7">
        <f>Rooms!T9</f>
        <v>31</v>
      </c>
      <c r="U9" s="7">
        <f>Rooms!U9</f>
        <v>30</v>
      </c>
      <c r="V9" s="7">
        <f>Rooms!V9</f>
        <v>31</v>
      </c>
      <c r="W9" s="7"/>
      <c r="AD9" s="1" t="s">
        <v>106</v>
      </c>
    </row>
    <row r="10" spans="1:30" x14ac:dyDescent="0.2">
      <c r="A10" s="2"/>
      <c r="B10" s="2" t="s">
        <v>91</v>
      </c>
      <c r="C10" s="2"/>
      <c r="D10" s="2"/>
      <c r="E10" s="2"/>
      <c r="F10" s="2"/>
      <c r="G10" s="2"/>
      <c r="H10" s="23"/>
      <c r="I10" s="5"/>
      <c r="J10" s="2"/>
      <c r="K10" s="7">
        <f>Rooms!K10</f>
        <v>3100</v>
      </c>
      <c r="L10" s="7">
        <f>Rooms!L10</f>
        <v>2900</v>
      </c>
      <c r="M10" s="7">
        <f>Rooms!M10</f>
        <v>3100</v>
      </c>
      <c r="N10" s="7">
        <f>Rooms!N10</f>
        <v>3000</v>
      </c>
      <c r="O10" s="7">
        <f>Rooms!O10</f>
        <v>3100</v>
      </c>
      <c r="P10" s="7">
        <f>Rooms!P10</f>
        <v>3000</v>
      </c>
      <c r="Q10" s="7">
        <f>Rooms!Q10</f>
        <v>3100</v>
      </c>
      <c r="R10" s="7">
        <f>Rooms!R10</f>
        <v>3100</v>
      </c>
      <c r="S10" s="7">
        <f>Rooms!S10</f>
        <v>3000</v>
      </c>
      <c r="T10" s="7">
        <f>Rooms!T10</f>
        <v>3100</v>
      </c>
      <c r="U10" s="7">
        <f>Rooms!U10</f>
        <v>3000</v>
      </c>
      <c r="V10" s="7">
        <f>Rooms!V10</f>
        <v>3100</v>
      </c>
      <c r="W10" s="8">
        <f>SUM(K10:V10)</f>
        <v>36600</v>
      </c>
    </row>
    <row r="11" spans="1:30" x14ac:dyDescent="0.2">
      <c r="A11" s="2"/>
      <c r="B11" s="2" t="s">
        <v>92</v>
      </c>
      <c r="C11" s="2"/>
      <c r="D11" s="2"/>
      <c r="E11" s="2"/>
      <c r="F11" s="2"/>
      <c r="G11" s="2"/>
      <c r="H11" s="23"/>
      <c r="I11" s="5"/>
      <c r="J11" s="2"/>
      <c r="K11" s="8">
        <f>Rooms!K11</f>
        <v>1860</v>
      </c>
      <c r="L11" s="8">
        <f>Rooms!L11</f>
        <v>1885</v>
      </c>
      <c r="M11" s="8">
        <f>Rooms!M11</f>
        <v>2015</v>
      </c>
      <c r="N11" s="8">
        <f>Rooms!N11</f>
        <v>1950</v>
      </c>
      <c r="O11" s="8">
        <f>Rooms!O11</f>
        <v>2015</v>
      </c>
      <c r="P11" s="8">
        <f>Rooms!P11</f>
        <v>1950</v>
      </c>
      <c r="Q11" s="8">
        <f>Rooms!Q11</f>
        <v>2015</v>
      </c>
      <c r="R11" s="8">
        <f>Rooms!R11</f>
        <v>2015</v>
      </c>
      <c r="S11" s="8">
        <f>Rooms!S11</f>
        <v>1950</v>
      </c>
      <c r="T11" s="8">
        <f>Rooms!T11</f>
        <v>2015</v>
      </c>
      <c r="U11" s="8">
        <f>Rooms!U11</f>
        <v>1950</v>
      </c>
      <c r="V11" s="8">
        <f>Rooms!V11</f>
        <v>2015</v>
      </c>
      <c r="W11" s="8">
        <f>SUM(K11:V11)</f>
        <v>23635</v>
      </c>
    </row>
    <row r="12" spans="1:30" x14ac:dyDescent="0.2">
      <c r="A12" s="2"/>
      <c r="B12" s="2" t="s">
        <v>93</v>
      </c>
      <c r="C12" s="2"/>
      <c r="D12" s="2"/>
      <c r="E12" s="2"/>
      <c r="F12" s="2"/>
      <c r="G12" s="2"/>
      <c r="H12" s="23"/>
      <c r="I12" s="5"/>
      <c r="J12" s="2"/>
      <c r="K12" s="26">
        <f>Rooms!K12</f>
        <v>82.5</v>
      </c>
      <c r="L12" s="26">
        <f>Rooms!L12</f>
        <v>88</v>
      </c>
      <c r="M12" s="26">
        <f>Rooms!M12</f>
        <v>88</v>
      </c>
      <c r="N12" s="26">
        <f>Rooms!N12</f>
        <v>88</v>
      </c>
      <c r="O12" s="26">
        <f>Rooms!O12</f>
        <v>88</v>
      </c>
      <c r="P12" s="26">
        <f>Rooms!P12</f>
        <v>88</v>
      </c>
      <c r="Q12" s="26">
        <f>Rooms!Q12</f>
        <v>88</v>
      </c>
      <c r="R12" s="26">
        <f>Rooms!R12</f>
        <v>88</v>
      </c>
      <c r="S12" s="26">
        <f>Rooms!S12</f>
        <v>88</v>
      </c>
      <c r="T12" s="26">
        <f>Rooms!T12</f>
        <v>88</v>
      </c>
      <c r="U12" s="26">
        <f>Rooms!U12</f>
        <v>88</v>
      </c>
      <c r="V12" s="26">
        <f>Rooms!V12</f>
        <v>88</v>
      </c>
      <c r="W12" s="9">
        <f>W15/W11</f>
        <v>87.567167336577114</v>
      </c>
    </row>
    <row r="13" spans="1:30" x14ac:dyDescent="0.2">
      <c r="A13" s="2"/>
      <c r="B13" s="2" t="s">
        <v>94</v>
      </c>
      <c r="C13" s="2"/>
      <c r="D13" s="2"/>
      <c r="E13" s="2"/>
      <c r="F13" s="2"/>
      <c r="G13" s="2"/>
      <c r="H13" s="23"/>
      <c r="I13" s="5"/>
      <c r="J13" s="2"/>
      <c r="K13" s="10">
        <f>Rooms!K13</f>
        <v>0.6</v>
      </c>
      <c r="L13" s="10">
        <f>Rooms!L13</f>
        <v>0.65</v>
      </c>
      <c r="M13" s="10">
        <f>Rooms!M13</f>
        <v>0.65</v>
      </c>
      <c r="N13" s="10">
        <f>Rooms!N13</f>
        <v>0.65</v>
      </c>
      <c r="O13" s="10">
        <f>Rooms!O13</f>
        <v>0.65</v>
      </c>
      <c r="P13" s="10">
        <f>Rooms!P13</f>
        <v>0.65</v>
      </c>
      <c r="Q13" s="10">
        <f>Rooms!Q13</f>
        <v>0.65</v>
      </c>
      <c r="R13" s="10">
        <f>Rooms!R13</f>
        <v>0.65</v>
      </c>
      <c r="S13" s="10">
        <f>Rooms!S13</f>
        <v>0.65</v>
      </c>
      <c r="T13" s="10">
        <f>Rooms!T13</f>
        <v>0.65</v>
      </c>
      <c r="U13" s="10">
        <f>Rooms!U13</f>
        <v>0.65</v>
      </c>
      <c r="V13" s="10">
        <f>Rooms!V13</f>
        <v>0.65</v>
      </c>
      <c r="W13" s="10">
        <f>W11/W10</f>
        <v>0.64576502732240437</v>
      </c>
    </row>
    <row r="14" spans="1:30" x14ac:dyDescent="0.2">
      <c r="A14" s="2"/>
      <c r="B14" s="2"/>
      <c r="C14" s="2"/>
      <c r="D14" s="2"/>
      <c r="E14" s="2"/>
      <c r="F14" s="2"/>
      <c r="G14" s="2"/>
      <c r="H14" s="23"/>
      <c r="I14" s="5"/>
      <c r="J14" s="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0" x14ac:dyDescent="0.2">
      <c r="A15" s="2"/>
      <c r="B15" s="2" t="s">
        <v>95</v>
      </c>
      <c r="C15" s="2"/>
      <c r="D15" s="2"/>
      <c r="E15" s="2"/>
      <c r="F15" s="2"/>
      <c r="G15" s="2"/>
      <c r="H15" s="23"/>
      <c r="I15" s="5"/>
      <c r="J15" s="2"/>
      <c r="K15" s="20">
        <f>Rooms!K15</f>
        <v>153450</v>
      </c>
      <c r="L15" s="20">
        <f>Rooms!L15</f>
        <v>165880</v>
      </c>
      <c r="M15" s="20">
        <f>Rooms!M15</f>
        <v>177320</v>
      </c>
      <c r="N15" s="20">
        <f>Rooms!N15</f>
        <v>171600</v>
      </c>
      <c r="O15" s="20">
        <f>Rooms!O15</f>
        <v>177320</v>
      </c>
      <c r="P15" s="20">
        <f>Rooms!P15</f>
        <v>171600</v>
      </c>
      <c r="Q15" s="20">
        <f>Rooms!Q15</f>
        <v>177320</v>
      </c>
      <c r="R15" s="20">
        <f>Rooms!R15</f>
        <v>177320</v>
      </c>
      <c r="S15" s="20">
        <f>Rooms!S15</f>
        <v>171600</v>
      </c>
      <c r="T15" s="20">
        <f>Rooms!T15</f>
        <v>177320</v>
      </c>
      <c r="U15" s="20">
        <f>Rooms!U15</f>
        <v>171600</v>
      </c>
      <c r="V15" s="20">
        <f>Rooms!V15</f>
        <v>177320</v>
      </c>
      <c r="W15" s="20">
        <f>SUM(K15:V15)</f>
        <v>2069650</v>
      </c>
    </row>
    <row r="16" spans="1:30" x14ac:dyDescent="0.2">
      <c r="A16" s="2"/>
      <c r="B16" s="2"/>
      <c r="C16" s="2"/>
      <c r="D16" s="2"/>
      <c r="E16" s="2"/>
      <c r="F16" s="2"/>
      <c r="G16" s="2"/>
      <c r="H16" s="23"/>
      <c r="I16" s="5"/>
      <c r="J16" s="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x14ac:dyDescent="0.2">
      <c r="A17" s="2"/>
      <c r="B17" s="15" t="s">
        <v>25</v>
      </c>
      <c r="C17" s="2"/>
      <c r="D17" s="2"/>
      <c r="E17" s="2"/>
      <c r="F17" s="2"/>
      <c r="G17" s="6" t="s">
        <v>107</v>
      </c>
      <c r="H17" s="23"/>
      <c r="I17" s="5"/>
      <c r="J17" s="2"/>
      <c r="K17" s="19">
        <f t="shared" ref="K17:V17" si="0">K18+K21+K25</f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  <c r="S17" s="19">
        <f t="shared" si="0"/>
        <v>0</v>
      </c>
      <c r="T17" s="19">
        <f t="shared" si="0"/>
        <v>0</v>
      </c>
      <c r="U17" s="19">
        <f t="shared" si="0"/>
        <v>0</v>
      </c>
      <c r="V17" s="19">
        <f t="shared" si="0"/>
        <v>0</v>
      </c>
      <c r="W17" s="19">
        <f>SUM(K17:V17)</f>
        <v>0</v>
      </c>
    </row>
    <row r="18" spans="1:23" x14ac:dyDescent="0.2">
      <c r="A18" s="2"/>
      <c r="B18" s="2"/>
      <c r="C18" s="15" t="s">
        <v>26</v>
      </c>
      <c r="D18" s="2"/>
      <c r="E18" s="2"/>
      <c r="F18" s="2"/>
      <c r="G18" s="6" t="s">
        <v>108</v>
      </c>
      <c r="H18" s="23"/>
      <c r="I18" s="5"/>
      <c r="J18" s="2"/>
      <c r="K18" s="20">
        <f t="shared" ref="K18:V18" si="1">SUM(K19:K20)</f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  <c r="U18" s="20">
        <f t="shared" si="1"/>
        <v>0</v>
      </c>
      <c r="V18" s="20">
        <f t="shared" si="1"/>
        <v>0</v>
      </c>
      <c r="W18" s="20">
        <f t="shared" ref="W18:W27" si="2">SUM(K18:V18)</f>
        <v>0</v>
      </c>
    </row>
    <row r="19" spans="1:23" x14ac:dyDescent="0.2">
      <c r="A19" s="2"/>
      <c r="B19" s="2"/>
      <c r="C19" s="2"/>
      <c r="D19" s="2" t="s">
        <v>27</v>
      </c>
      <c r="E19" s="2"/>
      <c r="F19" s="2"/>
      <c r="J19" s="2"/>
      <c r="K19" s="21">
        <f t="shared" ref="K19:V19" si="3">IF($G19="% of Rev",K$15*$I19,IF($G19="CPOR",K$11*$H19,IF($G19="Per Day",K$9*$H19,IF($G19="Per Month",$H19,0))))</f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0">
        <f t="shared" si="2"/>
        <v>0</v>
      </c>
    </row>
    <row r="20" spans="1:23" x14ac:dyDescent="0.2">
      <c r="A20" s="2"/>
      <c r="B20" s="2"/>
      <c r="C20" s="2"/>
      <c r="D20" s="2" t="s">
        <v>28</v>
      </c>
      <c r="E20" s="2"/>
      <c r="F20" s="2"/>
      <c r="J20" s="2"/>
      <c r="K20" s="21">
        <f t="shared" ref="K20:V20" si="4">IF($G20="% of Rev",K$15*$I20,IF($G20="CPOR",K$11*$H20,IF($G20="Per Day",K$9*$H20,IF($G20="Per Month",$H20,0))))</f>
        <v>0</v>
      </c>
      <c r="L20" s="21">
        <f t="shared" si="4"/>
        <v>0</v>
      </c>
      <c r="M20" s="21">
        <f t="shared" si="4"/>
        <v>0</v>
      </c>
      <c r="N20" s="21">
        <f t="shared" si="4"/>
        <v>0</v>
      </c>
      <c r="O20" s="21">
        <f t="shared" si="4"/>
        <v>0</v>
      </c>
      <c r="P20" s="21">
        <f t="shared" si="4"/>
        <v>0</v>
      </c>
      <c r="Q20" s="21">
        <f t="shared" si="4"/>
        <v>0</v>
      </c>
      <c r="R20" s="21">
        <f t="shared" si="4"/>
        <v>0</v>
      </c>
      <c r="S20" s="21">
        <f t="shared" si="4"/>
        <v>0</v>
      </c>
      <c r="T20" s="21">
        <f t="shared" si="4"/>
        <v>0</v>
      </c>
      <c r="U20" s="21">
        <f t="shared" si="4"/>
        <v>0</v>
      </c>
      <c r="V20" s="21">
        <f t="shared" si="4"/>
        <v>0</v>
      </c>
      <c r="W20" s="20">
        <f t="shared" si="2"/>
        <v>0</v>
      </c>
    </row>
    <row r="21" spans="1:23" x14ac:dyDescent="0.2">
      <c r="A21" s="2"/>
      <c r="B21" s="2"/>
      <c r="C21" s="15" t="s">
        <v>35</v>
      </c>
      <c r="D21" s="2"/>
      <c r="E21" s="2"/>
      <c r="F21" s="2"/>
      <c r="G21" s="2"/>
      <c r="H21" s="23"/>
      <c r="I21" s="5"/>
      <c r="J21" s="2"/>
      <c r="K21" s="20">
        <f t="shared" ref="K21:V21" si="5">SUM(K22:K24)</f>
        <v>0</v>
      </c>
      <c r="L21" s="20">
        <f t="shared" si="5"/>
        <v>0</v>
      </c>
      <c r="M21" s="20">
        <f t="shared" si="5"/>
        <v>0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T21" s="20">
        <f t="shared" si="5"/>
        <v>0</v>
      </c>
      <c r="U21" s="20">
        <f t="shared" si="5"/>
        <v>0</v>
      </c>
      <c r="V21" s="20">
        <f t="shared" si="5"/>
        <v>0</v>
      </c>
      <c r="W21" s="20">
        <f t="shared" si="2"/>
        <v>0</v>
      </c>
    </row>
    <row r="22" spans="1:23" x14ac:dyDescent="0.2">
      <c r="A22" s="2"/>
      <c r="B22" s="2"/>
      <c r="C22" s="2"/>
      <c r="D22" s="2" t="s">
        <v>36</v>
      </c>
      <c r="E22" s="2"/>
      <c r="F22" s="2"/>
      <c r="J22" s="2"/>
      <c r="K22" s="21">
        <f t="shared" ref="K22:V24" si="6">IF($G22="% of Rev",K$15*$I22,IF($G22="CPOR",K$11*$H22,IF($G22="Per Day",K$9*$H22,IF($G22="Per Month",$H22,0))))</f>
        <v>0</v>
      </c>
      <c r="L22" s="21">
        <f t="shared" si="6"/>
        <v>0</v>
      </c>
      <c r="M22" s="21">
        <f t="shared" si="6"/>
        <v>0</v>
      </c>
      <c r="N22" s="21">
        <f t="shared" si="6"/>
        <v>0</v>
      </c>
      <c r="O22" s="21">
        <f t="shared" si="6"/>
        <v>0</v>
      </c>
      <c r="P22" s="21">
        <f t="shared" si="6"/>
        <v>0</v>
      </c>
      <c r="Q22" s="21">
        <f t="shared" si="6"/>
        <v>0</v>
      </c>
      <c r="R22" s="21">
        <f t="shared" si="6"/>
        <v>0</v>
      </c>
      <c r="S22" s="21">
        <f t="shared" si="6"/>
        <v>0</v>
      </c>
      <c r="T22" s="21">
        <f t="shared" si="6"/>
        <v>0</v>
      </c>
      <c r="U22" s="21">
        <f t="shared" si="6"/>
        <v>0</v>
      </c>
      <c r="V22" s="21">
        <f t="shared" si="6"/>
        <v>0</v>
      </c>
      <c r="W22" s="20">
        <f t="shared" si="2"/>
        <v>0</v>
      </c>
    </row>
    <row r="23" spans="1:23" x14ac:dyDescent="0.2">
      <c r="A23" s="2"/>
      <c r="B23" s="2"/>
      <c r="C23" s="2"/>
      <c r="D23" s="2" t="s">
        <v>38</v>
      </c>
      <c r="E23" s="2"/>
      <c r="F23" s="2"/>
      <c r="J23" s="2"/>
      <c r="K23" s="21">
        <f t="shared" si="6"/>
        <v>0</v>
      </c>
      <c r="L23" s="21">
        <f t="shared" si="6"/>
        <v>0</v>
      </c>
      <c r="M23" s="21">
        <f t="shared" si="6"/>
        <v>0</v>
      </c>
      <c r="N23" s="21">
        <f t="shared" si="6"/>
        <v>0</v>
      </c>
      <c r="O23" s="21">
        <f t="shared" si="6"/>
        <v>0</v>
      </c>
      <c r="P23" s="21">
        <f t="shared" si="6"/>
        <v>0</v>
      </c>
      <c r="Q23" s="21">
        <f t="shared" si="6"/>
        <v>0</v>
      </c>
      <c r="R23" s="21">
        <f t="shared" si="6"/>
        <v>0</v>
      </c>
      <c r="S23" s="21">
        <f t="shared" si="6"/>
        <v>0</v>
      </c>
      <c r="T23" s="21">
        <f t="shared" si="6"/>
        <v>0</v>
      </c>
      <c r="U23" s="21">
        <f t="shared" si="6"/>
        <v>0</v>
      </c>
      <c r="V23" s="21">
        <f t="shared" si="6"/>
        <v>0</v>
      </c>
      <c r="W23" s="20">
        <f t="shared" si="2"/>
        <v>0</v>
      </c>
    </row>
    <row r="24" spans="1:23" x14ac:dyDescent="0.2">
      <c r="A24" s="2"/>
      <c r="B24" s="2"/>
      <c r="C24" s="2"/>
      <c r="D24" s="2" t="s">
        <v>441</v>
      </c>
      <c r="E24" s="2"/>
      <c r="F24" s="2"/>
      <c r="J24" s="2"/>
      <c r="K24" s="21">
        <f t="shared" si="6"/>
        <v>0</v>
      </c>
      <c r="L24" s="21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 t="shared" si="6"/>
        <v>0</v>
      </c>
      <c r="U24" s="21">
        <f t="shared" si="6"/>
        <v>0</v>
      </c>
      <c r="V24" s="21">
        <f t="shared" si="6"/>
        <v>0</v>
      </c>
      <c r="W24" s="20">
        <f t="shared" si="2"/>
        <v>0</v>
      </c>
    </row>
    <row r="25" spans="1:23" x14ac:dyDescent="0.2">
      <c r="A25" s="2"/>
      <c r="B25" s="2"/>
      <c r="C25" s="15" t="s">
        <v>40</v>
      </c>
      <c r="D25" s="2"/>
      <c r="E25" s="2"/>
      <c r="F25" s="2"/>
      <c r="G25" s="2"/>
      <c r="H25" s="23"/>
      <c r="I25" s="5"/>
      <c r="J25" s="2"/>
      <c r="K25" s="20">
        <f t="shared" ref="K25:V25" si="7">SUM(K26:K27)</f>
        <v>0</v>
      </c>
      <c r="L25" s="20">
        <f t="shared" si="7"/>
        <v>0</v>
      </c>
      <c r="M25" s="20">
        <f t="shared" si="7"/>
        <v>0</v>
      </c>
      <c r="N25" s="20">
        <f t="shared" si="7"/>
        <v>0</v>
      </c>
      <c r="O25" s="20">
        <f t="shared" si="7"/>
        <v>0</v>
      </c>
      <c r="P25" s="20">
        <f t="shared" si="7"/>
        <v>0</v>
      </c>
      <c r="Q25" s="20">
        <f t="shared" si="7"/>
        <v>0</v>
      </c>
      <c r="R25" s="20">
        <f t="shared" si="7"/>
        <v>0</v>
      </c>
      <c r="S25" s="20">
        <f t="shared" si="7"/>
        <v>0</v>
      </c>
      <c r="T25" s="20">
        <f t="shared" si="7"/>
        <v>0</v>
      </c>
      <c r="U25" s="20">
        <f t="shared" si="7"/>
        <v>0</v>
      </c>
      <c r="V25" s="20">
        <f t="shared" si="7"/>
        <v>0</v>
      </c>
      <c r="W25" s="20">
        <f t="shared" si="2"/>
        <v>0</v>
      </c>
    </row>
    <row r="26" spans="1:23" x14ac:dyDescent="0.2">
      <c r="A26" s="2"/>
      <c r="B26" s="2"/>
      <c r="C26" s="2"/>
      <c r="D26" s="2" t="s">
        <v>41</v>
      </c>
      <c r="E26" s="2"/>
      <c r="F26" s="2"/>
      <c r="J26" s="2"/>
      <c r="K26" s="21">
        <f t="shared" ref="K26:V28" si="8">IF($G26="% of Rev",K$15*$I26,IF($G26="CPOR",K$11*$H26,IF($G26="Per Day",K$9*$H26,IF($G26="Per Month",$H26,0))))</f>
        <v>0</v>
      </c>
      <c r="L26" s="21">
        <f t="shared" si="8"/>
        <v>0</v>
      </c>
      <c r="M26" s="21">
        <f t="shared" si="8"/>
        <v>0</v>
      </c>
      <c r="N26" s="21">
        <f t="shared" si="8"/>
        <v>0</v>
      </c>
      <c r="O26" s="21">
        <f t="shared" si="8"/>
        <v>0</v>
      </c>
      <c r="P26" s="21">
        <f t="shared" si="8"/>
        <v>0</v>
      </c>
      <c r="Q26" s="21">
        <f t="shared" si="8"/>
        <v>0</v>
      </c>
      <c r="R26" s="21">
        <f t="shared" si="8"/>
        <v>0</v>
      </c>
      <c r="S26" s="21">
        <f t="shared" si="8"/>
        <v>0</v>
      </c>
      <c r="T26" s="21">
        <f t="shared" si="8"/>
        <v>0</v>
      </c>
      <c r="U26" s="21">
        <f t="shared" si="8"/>
        <v>0</v>
      </c>
      <c r="V26" s="21">
        <f t="shared" si="8"/>
        <v>0</v>
      </c>
      <c r="W26" s="20">
        <f t="shared" si="2"/>
        <v>0</v>
      </c>
    </row>
    <row r="27" spans="1:23" x14ac:dyDescent="0.2">
      <c r="A27" s="2"/>
      <c r="B27" s="2"/>
      <c r="C27" s="2"/>
      <c r="D27" s="2" t="s">
        <v>42</v>
      </c>
      <c r="E27" s="2"/>
      <c r="F27" s="2"/>
      <c r="J27" s="2"/>
      <c r="K27" s="21">
        <f t="shared" si="8"/>
        <v>0</v>
      </c>
      <c r="L27" s="21">
        <f t="shared" si="8"/>
        <v>0</v>
      </c>
      <c r="M27" s="21">
        <f t="shared" si="8"/>
        <v>0</v>
      </c>
      <c r="N27" s="21">
        <f t="shared" si="8"/>
        <v>0</v>
      </c>
      <c r="O27" s="21">
        <f t="shared" si="8"/>
        <v>0</v>
      </c>
      <c r="P27" s="21">
        <f t="shared" si="8"/>
        <v>0</v>
      </c>
      <c r="Q27" s="21">
        <f t="shared" si="8"/>
        <v>0</v>
      </c>
      <c r="R27" s="21">
        <f t="shared" si="8"/>
        <v>0</v>
      </c>
      <c r="S27" s="21">
        <f t="shared" si="8"/>
        <v>0</v>
      </c>
      <c r="T27" s="21">
        <f t="shared" si="8"/>
        <v>0</v>
      </c>
      <c r="U27" s="21">
        <f t="shared" si="8"/>
        <v>0</v>
      </c>
      <c r="V27" s="21">
        <f t="shared" si="8"/>
        <v>0</v>
      </c>
      <c r="W27" s="20">
        <f t="shared" si="2"/>
        <v>0</v>
      </c>
    </row>
    <row r="28" spans="1:23" x14ac:dyDescent="0.2">
      <c r="A28" s="2"/>
      <c r="B28" s="2"/>
      <c r="C28" s="2"/>
      <c r="D28" s="2"/>
      <c r="E28" s="2"/>
      <c r="F28" s="2"/>
      <c r="J28" s="2"/>
      <c r="K28" s="21">
        <f t="shared" si="8"/>
        <v>0</v>
      </c>
      <c r="L28" s="21">
        <f t="shared" si="8"/>
        <v>0</v>
      </c>
      <c r="M28" s="21">
        <f t="shared" si="8"/>
        <v>0</v>
      </c>
      <c r="N28" s="21">
        <f t="shared" si="8"/>
        <v>0</v>
      </c>
      <c r="O28" s="21">
        <f t="shared" si="8"/>
        <v>0</v>
      </c>
      <c r="P28" s="21">
        <f t="shared" si="8"/>
        <v>0</v>
      </c>
      <c r="Q28" s="21">
        <f t="shared" si="8"/>
        <v>0</v>
      </c>
      <c r="R28" s="21">
        <f t="shared" si="8"/>
        <v>0</v>
      </c>
      <c r="S28" s="21">
        <f t="shared" si="8"/>
        <v>0</v>
      </c>
      <c r="T28" s="21">
        <f t="shared" si="8"/>
        <v>0</v>
      </c>
      <c r="U28" s="21">
        <f t="shared" si="8"/>
        <v>0</v>
      </c>
      <c r="V28" s="21">
        <f t="shared" si="8"/>
        <v>0</v>
      </c>
      <c r="W28" s="20"/>
    </row>
    <row r="29" spans="1:23" s="31" customFormat="1" x14ac:dyDescent="0.2">
      <c r="A29" s="15"/>
      <c r="B29" s="15" t="s">
        <v>110</v>
      </c>
      <c r="C29" s="15"/>
      <c r="D29" s="15"/>
      <c r="E29" s="15"/>
      <c r="F29" s="15"/>
      <c r="G29" s="15"/>
      <c r="H29" s="27"/>
      <c r="I29" s="28"/>
      <c r="J29" s="15"/>
      <c r="K29" s="29">
        <f>K30+K34+K38+K52+K51</f>
        <v>0</v>
      </c>
      <c r="L29" s="29">
        <f t="shared" ref="L29:V29" si="9">L30+L34+L38+L52+L51</f>
        <v>0</v>
      </c>
      <c r="M29" s="29">
        <f t="shared" si="9"/>
        <v>0</v>
      </c>
      <c r="N29" s="29">
        <f t="shared" si="9"/>
        <v>0</v>
      </c>
      <c r="O29" s="29">
        <f t="shared" si="9"/>
        <v>0</v>
      </c>
      <c r="P29" s="29">
        <f t="shared" si="9"/>
        <v>0</v>
      </c>
      <c r="Q29" s="29">
        <f t="shared" si="9"/>
        <v>0</v>
      </c>
      <c r="R29" s="29">
        <f t="shared" si="9"/>
        <v>0</v>
      </c>
      <c r="S29" s="29">
        <f t="shared" si="9"/>
        <v>0</v>
      </c>
      <c r="T29" s="29">
        <f t="shared" si="9"/>
        <v>0</v>
      </c>
      <c r="U29" s="29">
        <f t="shared" si="9"/>
        <v>0</v>
      </c>
      <c r="V29" s="29">
        <f t="shared" si="9"/>
        <v>0</v>
      </c>
      <c r="W29" s="30">
        <f>SUM(K29:V29)</f>
        <v>0</v>
      </c>
    </row>
    <row r="30" spans="1:23" x14ac:dyDescent="0.2">
      <c r="A30" s="2"/>
      <c r="B30" s="2"/>
      <c r="C30" s="15" t="s">
        <v>116</v>
      </c>
      <c r="D30" s="2"/>
      <c r="E30" s="2"/>
      <c r="F30" s="2"/>
      <c r="G30" s="2"/>
      <c r="H30" s="23"/>
      <c r="I30" s="5"/>
      <c r="J30" s="2"/>
      <c r="K30" s="20">
        <f>SUM(K32:K36)</f>
        <v>0</v>
      </c>
      <c r="L30" s="20">
        <f t="shared" ref="L30:V30" si="10">SUM(L32:L36)</f>
        <v>0</v>
      </c>
      <c r="M30" s="20">
        <f t="shared" si="10"/>
        <v>0</v>
      </c>
      <c r="N30" s="20">
        <f t="shared" si="10"/>
        <v>0</v>
      </c>
      <c r="O30" s="20">
        <f t="shared" si="10"/>
        <v>0</v>
      </c>
      <c r="P30" s="20">
        <f t="shared" si="10"/>
        <v>0</v>
      </c>
      <c r="Q30" s="20">
        <f t="shared" si="10"/>
        <v>0</v>
      </c>
      <c r="R30" s="20">
        <f t="shared" si="10"/>
        <v>0</v>
      </c>
      <c r="S30" s="20">
        <f t="shared" si="10"/>
        <v>0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0">
        <f>SUM(K30:V30)</f>
        <v>0</v>
      </c>
    </row>
    <row r="31" spans="1:23" x14ac:dyDescent="0.2">
      <c r="A31" s="2"/>
      <c r="B31" s="2"/>
      <c r="C31" s="2"/>
      <c r="D31" s="2" t="s">
        <v>117</v>
      </c>
      <c r="E31" s="2"/>
      <c r="F31" s="2"/>
      <c r="J31" s="2"/>
      <c r="K31" s="21">
        <f t="shared" ref="K31:V37" si="11">IF($G31="% of Rev",K$15*$I31,IF($G31="CPOR",K$11*$H31,IF($G31="Per Day",K$9*$H31,IF($G31="Per Month",$H31,0))))</f>
        <v>0</v>
      </c>
      <c r="L31" s="21">
        <f t="shared" si="11"/>
        <v>0</v>
      </c>
      <c r="M31" s="21">
        <f t="shared" si="11"/>
        <v>0</v>
      </c>
      <c r="N31" s="21">
        <f t="shared" si="11"/>
        <v>0</v>
      </c>
      <c r="O31" s="21">
        <f t="shared" si="11"/>
        <v>0</v>
      </c>
      <c r="P31" s="21">
        <f t="shared" si="11"/>
        <v>0</v>
      </c>
      <c r="Q31" s="21">
        <f t="shared" si="11"/>
        <v>0</v>
      </c>
      <c r="R31" s="21">
        <f t="shared" si="11"/>
        <v>0</v>
      </c>
      <c r="S31" s="21">
        <f t="shared" si="11"/>
        <v>0</v>
      </c>
      <c r="T31" s="21">
        <f t="shared" si="11"/>
        <v>0</v>
      </c>
      <c r="U31" s="21">
        <f t="shared" si="11"/>
        <v>0</v>
      </c>
      <c r="V31" s="21">
        <f t="shared" si="11"/>
        <v>0</v>
      </c>
      <c r="W31" s="20">
        <f t="shared" ref="W31:W60" si="12">SUM(K31:V31)</f>
        <v>0</v>
      </c>
    </row>
    <row r="32" spans="1:23" x14ac:dyDescent="0.2">
      <c r="A32" s="2"/>
      <c r="B32" s="2"/>
      <c r="C32" s="2"/>
      <c r="D32" s="2" t="s">
        <v>118</v>
      </c>
      <c r="E32" s="2"/>
      <c r="F32" s="2"/>
      <c r="J32" s="2"/>
      <c r="K32" s="21">
        <f t="shared" si="11"/>
        <v>0</v>
      </c>
      <c r="L32" s="21">
        <f t="shared" si="11"/>
        <v>0</v>
      </c>
      <c r="M32" s="21">
        <f t="shared" si="11"/>
        <v>0</v>
      </c>
      <c r="N32" s="21">
        <f t="shared" si="11"/>
        <v>0</v>
      </c>
      <c r="O32" s="21">
        <f t="shared" si="11"/>
        <v>0</v>
      </c>
      <c r="P32" s="21">
        <f t="shared" si="11"/>
        <v>0</v>
      </c>
      <c r="Q32" s="21">
        <f t="shared" si="11"/>
        <v>0</v>
      </c>
      <c r="R32" s="21">
        <f t="shared" si="11"/>
        <v>0</v>
      </c>
      <c r="S32" s="21">
        <f t="shared" si="11"/>
        <v>0</v>
      </c>
      <c r="T32" s="21">
        <f t="shared" si="11"/>
        <v>0</v>
      </c>
      <c r="U32" s="21">
        <f t="shared" si="11"/>
        <v>0</v>
      </c>
      <c r="V32" s="21">
        <f t="shared" si="11"/>
        <v>0</v>
      </c>
      <c r="W32" s="20">
        <f t="shared" si="12"/>
        <v>0</v>
      </c>
    </row>
    <row r="33" spans="1:23" x14ac:dyDescent="0.2">
      <c r="A33" s="2"/>
      <c r="B33" s="2"/>
      <c r="C33" s="2"/>
      <c r="D33" s="2" t="s">
        <v>119</v>
      </c>
      <c r="E33" s="2"/>
      <c r="F33" s="2"/>
      <c r="J33" s="2"/>
      <c r="K33" s="21">
        <f t="shared" si="11"/>
        <v>0</v>
      </c>
      <c r="L33" s="21">
        <f t="shared" si="11"/>
        <v>0</v>
      </c>
      <c r="M33" s="21">
        <f t="shared" si="11"/>
        <v>0</v>
      </c>
      <c r="N33" s="21">
        <f t="shared" si="11"/>
        <v>0</v>
      </c>
      <c r="O33" s="21">
        <f t="shared" si="11"/>
        <v>0</v>
      </c>
      <c r="P33" s="21">
        <f t="shared" si="11"/>
        <v>0</v>
      </c>
      <c r="Q33" s="21">
        <f t="shared" si="11"/>
        <v>0</v>
      </c>
      <c r="R33" s="21">
        <f t="shared" si="11"/>
        <v>0</v>
      </c>
      <c r="S33" s="21">
        <f t="shared" si="11"/>
        <v>0</v>
      </c>
      <c r="T33" s="21">
        <f t="shared" si="11"/>
        <v>0</v>
      </c>
      <c r="U33" s="21">
        <f t="shared" si="11"/>
        <v>0</v>
      </c>
      <c r="V33" s="21">
        <f t="shared" si="11"/>
        <v>0</v>
      </c>
      <c r="W33" s="20">
        <f t="shared" si="12"/>
        <v>0</v>
      </c>
    </row>
    <row r="34" spans="1:23" x14ac:dyDescent="0.2">
      <c r="A34" s="2"/>
      <c r="B34" s="2"/>
      <c r="C34" s="15" t="s">
        <v>120</v>
      </c>
      <c r="D34" s="17"/>
      <c r="E34" s="2"/>
      <c r="F34" s="2"/>
      <c r="G34" s="2"/>
      <c r="H34" s="23"/>
      <c r="I34" s="5"/>
      <c r="J34" s="2"/>
      <c r="K34" s="20">
        <f t="shared" ref="K34:L34" si="13">SUM(K35:K37)</f>
        <v>0</v>
      </c>
      <c r="L34" s="20">
        <f t="shared" si="13"/>
        <v>0</v>
      </c>
      <c r="M34" s="20">
        <f>SUM(M35:M37)</f>
        <v>0</v>
      </c>
      <c r="N34" s="20">
        <f t="shared" ref="N34:V34" si="14">SUM(N35:N37)</f>
        <v>0</v>
      </c>
      <c r="O34" s="20">
        <f t="shared" si="14"/>
        <v>0</v>
      </c>
      <c r="P34" s="20">
        <f t="shared" si="14"/>
        <v>0</v>
      </c>
      <c r="Q34" s="20">
        <f t="shared" si="14"/>
        <v>0</v>
      </c>
      <c r="R34" s="20">
        <f t="shared" si="14"/>
        <v>0</v>
      </c>
      <c r="S34" s="20">
        <f t="shared" si="14"/>
        <v>0</v>
      </c>
      <c r="T34" s="20">
        <f t="shared" si="14"/>
        <v>0</v>
      </c>
      <c r="U34" s="20">
        <f t="shared" si="14"/>
        <v>0</v>
      </c>
      <c r="V34" s="20">
        <f t="shared" si="14"/>
        <v>0</v>
      </c>
      <c r="W34" s="20">
        <f t="shared" si="12"/>
        <v>0</v>
      </c>
    </row>
    <row r="35" spans="1:23" x14ac:dyDescent="0.2">
      <c r="A35" s="2"/>
      <c r="B35" s="2"/>
      <c r="C35" s="2"/>
      <c r="D35" s="2" t="s">
        <v>121</v>
      </c>
      <c r="E35" s="2"/>
      <c r="F35" s="2"/>
      <c r="J35" s="2"/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0</v>
      </c>
      <c r="R35" s="21">
        <f t="shared" si="11"/>
        <v>0</v>
      </c>
      <c r="S35" s="21">
        <f t="shared" si="11"/>
        <v>0</v>
      </c>
      <c r="T35" s="21">
        <f t="shared" si="11"/>
        <v>0</v>
      </c>
      <c r="U35" s="21">
        <f t="shared" si="11"/>
        <v>0</v>
      </c>
      <c r="V35" s="21">
        <f t="shared" si="11"/>
        <v>0</v>
      </c>
      <c r="W35" s="20">
        <f t="shared" si="12"/>
        <v>0</v>
      </c>
    </row>
    <row r="36" spans="1:23" x14ac:dyDescent="0.2">
      <c r="A36" s="2"/>
      <c r="B36" s="2"/>
      <c r="C36" s="2"/>
      <c r="D36" s="2" t="s">
        <v>122</v>
      </c>
      <c r="E36" s="2"/>
      <c r="F36" s="2"/>
      <c r="J36" s="2"/>
      <c r="K36" s="21">
        <f t="shared" si="11"/>
        <v>0</v>
      </c>
      <c r="L36" s="21">
        <f t="shared" si="11"/>
        <v>0</v>
      </c>
      <c r="M36" s="21">
        <f t="shared" si="11"/>
        <v>0</v>
      </c>
      <c r="N36" s="21">
        <f t="shared" si="11"/>
        <v>0</v>
      </c>
      <c r="O36" s="21">
        <f t="shared" si="11"/>
        <v>0</v>
      </c>
      <c r="P36" s="21">
        <f t="shared" si="11"/>
        <v>0</v>
      </c>
      <c r="Q36" s="21">
        <f t="shared" si="11"/>
        <v>0</v>
      </c>
      <c r="R36" s="21">
        <f t="shared" si="11"/>
        <v>0</v>
      </c>
      <c r="S36" s="21">
        <f t="shared" si="11"/>
        <v>0</v>
      </c>
      <c r="T36" s="21">
        <f t="shared" si="11"/>
        <v>0</v>
      </c>
      <c r="U36" s="21">
        <f t="shared" si="11"/>
        <v>0</v>
      </c>
      <c r="V36" s="21">
        <f t="shared" si="11"/>
        <v>0</v>
      </c>
      <c r="W36" s="20">
        <f t="shared" si="12"/>
        <v>0</v>
      </c>
    </row>
    <row r="37" spans="1:23" x14ac:dyDescent="0.2">
      <c r="A37" s="2"/>
      <c r="B37" s="2"/>
      <c r="C37" s="15"/>
      <c r="D37" s="2" t="s">
        <v>123</v>
      </c>
      <c r="E37" s="2"/>
      <c r="F37" s="2"/>
      <c r="J37" s="2"/>
      <c r="K37" s="21">
        <f t="shared" si="11"/>
        <v>0</v>
      </c>
      <c r="L37" s="21">
        <f t="shared" si="11"/>
        <v>0</v>
      </c>
      <c r="M37" s="21">
        <f t="shared" si="11"/>
        <v>0</v>
      </c>
      <c r="N37" s="21">
        <f t="shared" si="11"/>
        <v>0</v>
      </c>
      <c r="O37" s="21">
        <f t="shared" si="11"/>
        <v>0</v>
      </c>
      <c r="P37" s="21">
        <f t="shared" si="11"/>
        <v>0</v>
      </c>
      <c r="Q37" s="21">
        <f t="shared" si="11"/>
        <v>0</v>
      </c>
      <c r="R37" s="21">
        <f t="shared" si="11"/>
        <v>0</v>
      </c>
      <c r="S37" s="21">
        <f t="shared" si="11"/>
        <v>0</v>
      </c>
      <c r="T37" s="21">
        <f t="shared" si="11"/>
        <v>0</v>
      </c>
      <c r="U37" s="21">
        <f t="shared" si="11"/>
        <v>0</v>
      </c>
      <c r="V37" s="21">
        <f t="shared" si="11"/>
        <v>0</v>
      </c>
      <c r="W37" s="20">
        <f t="shared" si="12"/>
        <v>0</v>
      </c>
    </row>
    <row r="38" spans="1:23" x14ac:dyDescent="0.2">
      <c r="A38" s="2"/>
      <c r="B38" s="2"/>
      <c r="C38" s="15" t="s">
        <v>59</v>
      </c>
      <c r="D38" s="2"/>
      <c r="E38" s="2"/>
      <c r="F38" s="2"/>
      <c r="G38" s="2"/>
      <c r="H38" s="23"/>
      <c r="I38" s="5"/>
      <c r="J38" s="2"/>
      <c r="K38" s="20">
        <f>SUM(K39:K50)</f>
        <v>0</v>
      </c>
      <c r="L38" s="20">
        <f t="shared" ref="L38:V38" si="15">SUM(L39:L50)</f>
        <v>0</v>
      </c>
      <c r="M38" s="20">
        <f t="shared" si="15"/>
        <v>0</v>
      </c>
      <c r="N38" s="20">
        <f t="shared" si="15"/>
        <v>0</v>
      </c>
      <c r="O38" s="20">
        <f t="shared" si="15"/>
        <v>0</v>
      </c>
      <c r="P38" s="20">
        <f t="shared" si="15"/>
        <v>0</v>
      </c>
      <c r="Q38" s="20">
        <f t="shared" si="15"/>
        <v>0</v>
      </c>
      <c r="R38" s="20">
        <f t="shared" si="15"/>
        <v>0</v>
      </c>
      <c r="S38" s="20">
        <f t="shared" si="15"/>
        <v>0</v>
      </c>
      <c r="T38" s="20">
        <f t="shared" si="15"/>
        <v>0</v>
      </c>
      <c r="U38" s="20">
        <f t="shared" si="15"/>
        <v>0</v>
      </c>
      <c r="V38" s="20">
        <f t="shared" si="15"/>
        <v>0</v>
      </c>
      <c r="W38" s="20">
        <f t="shared" si="12"/>
        <v>0</v>
      </c>
    </row>
    <row r="39" spans="1:23" x14ac:dyDescent="0.2">
      <c r="A39" s="2"/>
      <c r="B39" s="2"/>
      <c r="C39" s="2"/>
      <c r="D39" s="2" t="s">
        <v>124</v>
      </c>
      <c r="E39" s="2"/>
      <c r="F39" s="2"/>
      <c r="J39" s="2"/>
      <c r="K39" s="21">
        <f t="shared" ref="K39:V45" si="16">IF($G39="% of Rev",K$15*$I39,IF($G39="CPOR",K$11*$H39,IF($G39="Per Day",K$9*$H39,IF($G39="Per Month",$H39,0))))</f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21">
        <f t="shared" si="16"/>
        <v>0</v>
      </c>
      <c r="Q39" s="21">
        <f t="shared" si="16"/>
        <v>0</v>
      </c>
      <c r="R39" s="21">
        <f t="shared" si="16"/>
        <v>0</v>
      </c>
      <c r="S39" s="21">
        <f t="shared" si="16"/>
        <v>0</v>
      </c>
      <c r="T39" s="21">
        <f t="shared" si="16"/>
        <v>0</v>
      </c>
      <c r="U39" s="21">
        <f t="shared" si="16"/>
        <v>0</v>
      </c>
      <c r="V39" s="21">
        <f t="shared" si="16"/>
        <v>0</v>
      </c>
      <c r="W39" s="20">
        <f t="shared" si="12"/>
        <v>0</v>
      </c>
    </row>
    <row r="40" spans="1:23" x14ac:dyDescent="0.2">
      <c r="A40" s="2"/>
      <c r="B40" s="2"/>
      <c r="C40" s="2"/>
      <c r="D40" s="2" t="s">
        <v>125</v>
      </c>
      <c r="E40" s="2"/>
      <c r="F40" s="2"/>
      <c r="J40" s="2"/>
      <c r="K40" s="21">
        <f t="shared" si="16"/>
        <v>0</v>
      </c>
      <c r="L40" s="21">
        <f t="shared" si="16"/>
        <v>0</v>
      </c>
      <c r="M40" s="21">
        <f t="shared" si="16"/>
        <v>0</v>
      </c>
      <c r="N40" s="21">
        <f t="shared" si="16"/>
        <v>0</v>
      </c>
      <c r="O40" s="21">
        <f t="shared" si="16"/>
        <v>0</v>
      </c>
      <c r="P40" s="21">
        <f t="shared" si="16"/>
        <v>0</v>
      </c>
      <c r="Q40" s="21">
        <f t="shared" si="16"/>
        <v>0</v>
      </c>
      <c r="R40" s="21">
        <f t="shared" si="16"/>
        <v>0</v>
      </c>
      <c r="S40" s="21">
        <f t="shared" si="16"/>
        <v>0</v>
      </c>
      <c r="T40" s="21">
        <f t="shared" si="16"/>
        <v>0</v>
      </c>
      <c r="U40" s="21">
        <f t="shared" si="16"/>
        <v>0</v>
      </c>
      <c r="V40" s="21">
        <f t="shared" si="16"/>
        <v>0</v>
      </c>
      <c r="W40" s="20">
        <f t="shared" si="12"/>
        <v>0</v>
      </c>
    </row>
    <row r="41" spans="1:23" x14ac:dyDescent="0.2">
      <c r="A41" s="2"/>
      <c r="B41" s="2"/>
      <c r="C41" s="2"/>
      <c r="D41" s="2" t="s">
        <v>126</v>
      </c>
      <c r="E41" s="2"/>
      <c r="F41" s="2"/>
      <c r="J41" s="2"/>
      <c r="K41" s="21">
        <f t="shared" si="16"/>
        <v>0</v>
      </c>
      <c r="L41" s="21">
        <f t="shared" si="16"/>
        <v>0</v>
      </c>
      <c r="M41" s="21">
        <f t="shared" si="16"/>
        <v>0</v>
      </c>
      <c r="N41" s="21">
        <f t="shared" si="16"/>
        <v>0</v>
      </c>
      <c r="O41" s="21">
        <f t="shared" si="16"/>
        <v>0</v>
      </c>
      <c r="P41" s="21">
        <f t="shared" si="16"/>
        <v>0</v>
      </c>
      <c r="Q41" s="21">
        <f t="shared" si="16"/>
        <v>0</v>
      </c>
      <c r="R41" s="21">
        <f t="shared" si="16"/>
        <v>0</v>
      </c>
      <c r="S41" s="21">
        <f t="shared" si="16"/>
        <v>0</v>
      </c>
      <c r="T41" s="21">
        <f t="shared" si="16"/>
        <v>0</v>
      </c>
      <c r="U41" s="21">
        <f t="shared" si="16"/>
        <v>0</v>
      </c>
      <c r="V41" s="21">
        <f t="shared" si="16"/>
        <v>0</v>
      </c>
      <c r="W41" s="20">
        <f t="shared" si="12"/>
        <v>0</v>
      </c>
    </row>
    <row r="42" spans="1:23" x14ac:dyDescent="0.2">
      <c r="A42" s="2"/>
      <c r="B42" s="2"/>
      <c r="C42" s="2"/>
      <c r="D42" s="2" t="s">
        <v>127</v>
      </c>
      <c r="E42" s="2"/>
      <c r="F42" s="2"/>
      <c r="J42" s="2"/>
      <c r="K42" s="21">
        <f t="shared" si="16"/>
        <v>0</v>
      </c>
      <c r="L42" s="21">
        <f t="shared" si="16"/>
        <v>0</v>
      </c>
      <c r="M42" s="21">
        <f t="shared" si="16"/>
        <v>0</v>
      </c>
      <c r="N42" s="21">
        <f t="shared" si="16"/>
        <v>0</v>
      </c>
      <c r="O42" s="21">
        <f t="shared" si="16"/>
        <v>0</v>
      </c>
      <c r="P42" s="21">
        <f t="shared" si="16"/>
        <v>0</v>
      </c>
      <c r="Q42" s="21">
        <f t="shared" si="16"/>
        <v>0</v>
      </c>
      <c r="R42" s="21">
        <f t="shared" si="16"/>
        <v>0</v>
      </c>
      <c r="S42" s="21">
        <f t="shared" si="16"/>
        <v>0</v>
      </c>
      <c r="T42" s="21">
        <f t="shared" si="16"/>
        <v>0</v>
      </c>
      <c r="U42" s="21">
        <f t="shared" si="16"/>
        <v>0</v>
      </c>
      <c r="V42" s="21">
        <f t="shared" si="16"/>
        <v>0</v>
      </c>
      <c r="W42" s="20">
        <f t="shared" si="12"/>
        <v>0</v>
      </c>
    </row>
    <row r="43" spans="1:23" x14ac:dyDescent="0.2">
      <c r="A43" s="2"/>
      <c r="B43" s="2"/>
      <c r="C43" s="15"/>
      <c r="D43" s="2" t="s">
        <v>128</v>
      </c>
      <c r="E43" s="2"/>
      <c r="F43" s="2"/>
      <c r="J43" s="2"/>
      <c r="K43" s="21">
        <f t="shared" si="16"/>
        <v>0</v>
      </c>
      <c r="L43" s="21">
        <f t="shared" si="16"/>
        <v>0</v>
      </c>
      <c r="M43" s="21">
        <f t="shared" si="16"/>
        <v>0</v>
      </c>
      <c r="N43" s="21">
        <f t="shared" si="16"/>
        <v>0</v>
      </c>
      <c r="O43" s="21">
        <f t="shared" si="16"/>
        <v>0</v>
      </c>
      <c r="P43" s="21">
        <f t="shared" si="16"/>
        <v>0</v>
      </c>
      <c r="Q43" s="21">
        <f t="shared" si="16"/>
        <v>0</v>
      </c>
      <c r="R43" s="21">
        <f t="shared" si="16"/>
        <v>0</v>
      </c>
      <c r="S43" s="21">
        <f t="shared" si="16"/>
        <v>0</v>
      </c>
      <c r="T43" s="21">
        <f t="shared" si="16"/>
        <v>0</v>
      </c>
      <c r="U43" s="21">
        <f t="shared" si="16"/>
        <v>0</v>
      </c>
      <c r="V43" s="21">
        <f t="shared" si="16"/>
        <v>0</v>
      </c>
      <c r="W43" s="20">
        <f t="shared" si="12"/>
        <v>0</v>
      </c>
    </row>
    <row r="44" spans="1:23" x14ac:dyDescent="0.2">
      <c r="A44" s="2"/>
      <c r="B44" s="2"/>
      <c r="C44" s="15"/>
      <c r="D44" s="2" t="s">
        <v>129</v>
      </c>
      <c r="E44" s="2"/>
      <c r="F44" s="2"/>
      <c r="J44" s="2"/>
      <c r="K44" s="21">
        <f t="shared" si="16"/>
        <v>0</v>
      </c>
      <c r="L44" s="21">
        <f t="shared" si="16"/>
        <v>0</v>
      </c>
      <c r="M44" s="21">
        <f t="shared" si="16"/>
        <v>0</v>
      </c>
      <c r="N44" s="21">
        <f t="shared" si="16"/>
        <v>0</v>
      </c>
      <c r="O44" s="21">
        <f t="shared" si="16"/>
        <v>0</v>
      </c>
      <c r="P44" s="21">
        <f t="shared" si="16"/>
        <v>0</v>
      </c>
      <c r="Q44" s="21">
        <f t="shared" si="16"/>
        <v>0</v>
      </c>
      <c r="R44" s="21">
        <f t="shared" si="16"/>
        <v>0</v>
      </c>
      <c r="S44" s="21">
        <f t="shared" si="16"/>
        <v>0</v>
      </c>
      <c r="T44" s="21">
        <f t="shared" si="16"/>
        <v>0</v>
      </c>
      <c r="U44" s="21">
        <f t="shared" si="16"/>
        <v>0</v>
      </c>
      <c r="V44" s="21">
        <f t="shared" si="16"/>
        <v>0</v>
      </c>
      <c r="W44" s="20">
        <f t="shared" si="12"/>
        <v>0</v>
      </c>
    </row>
    <row r="45" spans="1:23" x14ac:dyDescent="0.2">
      <c r="A45" s="2"/>
      <c r="B45" s="2"/>
      <c r="C45" s="15"/>
      <c r="D45" s="2" t="s">
        <v>67</v>
      </c>
      <c r="E45" s="2"/>
      <c r="F45" s="2"/>
      <c r="J45" s="2"/>
      <c r="K45" s="21">
        <f t="shared" si="16"/>
        <v>0</v>
      </c>
      <c r="L45" s="21">
        <f t="shared" si="16"/>
        <v>0</v>
      </c>
      <c r="M45" s="21">
        <f t="shared" si="16"/>
        <v>0</v>
      </c>
      <c r="N45" s="21">
        <f t="shared" si="16"/>
        <v>0</v>
      </c>
      <c r="O45" s="21">
        <f t="shared" si="16"/>
        <v>0</v>
      </c>
      <c r="P45" s="21">
        <f t="shared" si="16"/>
        <v>0</v>
      </c>
      <c r="Q45" s="21">
        <f t="shared" si="16"/>
        <v>0</v>
      </c>
      <c r="R45" s="21">
        <f t="shared" si="16"/>
        <v>0</v>
      </c>
      <c r="S45" s="21">
        <f t="shared" si="16"/>
        <v>0</v>
      </c>
      <c r="T45" s="21">
        <f t="shared" si="16"/>
        <v>0</v>
      </c>
      <c r="U45" s="21">
        <f t="shared" si="16"/>
        <v>0</v>
      </c>
      <c r="V45" s="21">
        <f t="shared" si="16"/>
        <v>0</v>
      </c>
      <c r="W45" s="20">
        <f t="shared" ref="W45" si="17">SUM(K45:V45)</f>
        <v>0</v>
      </c>
    </row>
    <row r="46" spans="1:23" x14ac:dyDescent="0.2">
      <c r="A46" s="2"/>
      <c r="B46" s="2"/>
      <c r="C46" s="2"/>
      <c r="D46" s="2" t="s">
        <v>130</v>
      </c>
      <c r="E46" s="2"/>
      <c r="F46" s="2"/>
      <c r="J46" s="2"/>
      <c r="K46" s="21">
        <f t="shared" ref="K46:V53" si="18">IF($G46="% of Rev",K$15*$I46,IF($G46="CPOR",K$11*$H46,IF($G46="Per Day",K$9*$H46,IF($G46="Per Month",$H46,0))))</f>
        <v>0</v>
      </c>
      <c r="L46" s="21">
        <f t="shared" si="18"/>
        <v>0</v>
      </c>
      <c r="M46" s="21">
        <f t="shared" si="18"/>
        <v>0</v>
      </c>
      <c r="N46" s="21">
        <f t="shared" si="18"/>
        <v>0</v>
      </c>
      <c r="O46" s="21">
        <f t="shared" si="18"/>
        <v>0</v>
      </c>
      <c r="P46" s="21">
        <f t="shared" si="18"/>
        <v>0</v>
      </c>
      <c r="Q46" s="21">
        <f t="shared" si="18"/>
        <v>0</v>
      </c>
      <c r="R46" s="21">
        <f t="shared" si="18"/>
        <v>0</v>
      </c>
      <c r="S46" s="21">
        <f t="shared" si="18"/>
        <v>0</v>
      </c>
      <c r="T46" s="21">
        <f t="shared" si="18"/>
        <v>0</v>
      </c>
      <c r="U46" s="21">
        <f t="shared" si="18"/>
        <v>0</v>
      </c>
      <c r="V46" s="21">
        <f t="shared" si="18"/>
        <v>0</v>
      </c>
      <c r="W46" s="20">
        <f t="shared" si="12"/>
        <v>0</v>
      </c>
    </row>
    <row r="47" spans="1:23" x14ac:dyDescent="0.2">
      <c r="A47" s="2"/>
      <c r="B47" s="2"/>
      <c r="C47" s="2"/>
      <c r="D47" s="2" t="s">
        <v>131</v>
      </c>
      <c r="E47" s="2"/>
      <c r="F47" s="2"/>
      <c r="J47" s="2"/>
      <c r="K47" s="21">
        <f t="shared" si="18"/>
        <v>0</v>
      </c>
      <c r="L47" s="21">
        <f t="shared" si="18"/>
        <v>0</v>
      </c>
      <c r="M47" s="21">
        <f t="shared" si="18"/>
        <v>0</v>
      </c>
      <c r="N47" s="21">
        <f t="shared" si="18"/>
        <v>0</v>
      </c>
      <c r="O47" s="21">
        <f t="shared" si="18"/>
        <v>0</v>
      </c>
      <c r="P47" s="21">
        <f t="shared" si="18"/>
        <v>0</v>
      </c>
      <c r="Q47" s="21">
        <f t="shared" si="18"/>
        <v>0</v>
      </c>
      <c r="R47" s="21">
        <f t="shared" si="18"/>
        <v>0</v>
      </c>
      <c r="S47" s="21">
        <f t="shared" si="18"/>
        <v>0</v>
      </c>
      <c r="T47" s="21">
        <f t="shared" si="18"/>
        <v>0</v>
      </c>
      <c r="U47" s="21">
        <f t="shared" si="18"/>
        <v>0</v>
      </c>
      <c r="V47" s="21">
        <f t="shared" si="18"/>
        <v>0</v>
      </c>
      <c r="W47" s="20">
        <f t="shared" si="12"/>
        <v>0</v>
      </c>
    </row>
    <row r="48" spans="1:23" x14ac:dyDescent="0.2">
      <c r="A48" s="2"/>
      <c r="B48" s="2"/>
      <c r="C48" s="2"/>
      <c r="D48" s="2" t="s">
        <v>65</v>
      </c>
      <c r="E48" s="2"/>
      <c r="F48" s="2"/>
      <c r="J48" s="2"/>
      <c r="K48" s="21">
        <f t="shared" si="18"/>
        <v>0</v>
      </c>
      <c r="L48" s="21">
        <f t="shared" si="18"/>
        <v>0</v>
      </c>
      <c r="M48" s="21">
        <f t="shared" si="18"/>
        <v>0</v>
      </c>
      <c r="N48" s="21">
        <f t="shared" si="18"/>
        <v>0</v>
      </c>
      <c r="O48" s="21">
        <f t="shared" si="18"/>
        <v>0</v>
      </c>
      <c r="P48" s="21">
        <f t="shared" si="18"/>
        <v>0</v>
      </c>
      <c r="Q48" s="21">
        <f t="shared" si="18"/>
        <v>0</v>
      </c>
      <c r="R48" s="21">
        <f t="shared" si="18"/>
        <v>0</v>
      </c>
      <c r="S48" s="21">
        <f t="shared" si="18"/>
        <v>0</v>
      </c>
      <c r="T48" s="21">
        <f t="shared" si="18"/>
        <v>0</v>
      </c>
      <c r="U48" s="21">
        <f t="shared" si="18"/>
        <v>0</v>
      </c>
      <c r="V48" s="21">
        <f t="shared" si="18"/>
        <v>0</v>
      </c>
      <c r="W48" s="20">
        <f t="shared" si="12"/>
        <v>0</v>
      </c>
    </row>
    <row r="49" spans="1:23" x14ac:dyDescent="0.2">
      <c r="A49" s="2"/>
      <c r="B49" s="2"/>
      <c r="C49" s="2"/>
      <c r="D49" s="2"/>
      <c r="E49" s="2" t="s">
        <v>66</v>
      </c>
      <c r="F49" s="2"/>
      <c r="J49" s="2"/>
      <c r="K49" s="21">
        <f t="shared" si="18"/>
        <v>0</v>
      </c>
      <c r="L49" s="21">
        <f t="shared" si="18"/>
        <v>0</v>
      </c>
      <c r="M49" s="21">
        <f t="shared" si="18"/>
        <v>0</v>
      </c>
      <c r="N49" s="21">
        <f t="shared" si="18"/>
        <v>0</v>
      </c>
      <c r="O49" s="21">
        <f t="shared" si="18"/>
        <v>0</v>
      </c>
      <c r="P49" s="21">
        <f t="shared" si="18"/>
        <v>0</v>
      </c>
      <c r="Q49" s="21">
        <f t="shared" si="18"/>
        <v>0</v>
      </c>
      <c r="R49" s="21">
        <f t="shared" si="18"/>
        <v>0</v>
      </c>
      <c r="S49" s="21">
        <f t="shared" si="18"/>
        <v>0</v>
      </c>
      <c r="T49" s="21">
        <f t="shared" si="18"/>
        <v>0</v>
      </c>
      <c r="U49" s="21">
        <f t="shared" si="18"/>
        <v>0</v>
      </c>
      <c r="V49" s="21">
        <f t="shared" si="18"/>
        <v>0</v>
      </c>
      <c r="W49" s="20">
        <f t="shared" si="12"/>
        <v>0</v>
      </c>
    </row>
    <row r="50" spans="1:23" x14ac:dyDescent="0.2">
      <c r="A50" s="2"/>
      <c r="B50" s="2"/>
      <c r="C50" s="2"/>
      <c r="D50" s="2" t="s">
        <v>132</v>
      </c>
      <c r="E50" s="2"/>
      <c r="F50" s="2"/>
      <c r="J50" s="2"/>
      <c r="K50" s="21">
        <f t="shared" si="18"/>
        <v>0</v>
      </c>
      <c r="L50" s="21">
        <f t="shared" si="18"/>
        <v>0</v>
      </c>
      <c r="M50" s="21">
        <f t="shared" si="18"/>
        <v>0</v>
      </c>
      <c r="N50" s="21">
        <f t="shared" si="18"/>
        <v>0</v>
      </c>
      <c r="O50" s="21">
        <f t="shared" si="18"/>
        <v>0</v>
      </c>
      <c r="P50" s="21">
        <f t="shared" si="18"/>
        <v>0</v>
      </c>
      <c r="Q50" s="21">
        <f t="shared" si="18"/>
        <v>0</v>
      </c>
      <c r="R50" s="21">
        <f t="shared" si="18"/>
        <v>0</v>
      </c>
      <c r="S50" s="21">
        <f t="shared" si="18"/>
        <v>0</v>
      </c>
      <c r="T50" s="21">
        <f t="shared" si="18"/>
        <v>0</v>
      </c>
      <c r="U50" s="21">
        <f t="shared" si="18"/>
        <v>0</v>
      </c>
      <c r="V50" s="21">
        <f t="shared" si="18"/>
        <v>0</v>
      </c>
      <c r="W50" s="20">
        <f t="shared" si="12"/>
        <v>0</v>
      </c>
    </row>
    <row r="51" spans="1:23" x14ac:dyDescent="0.2">
      <c r="A51" s="2"/>
      <c r="B51" s="2"/>
      <c r="C51" s="15" t="s">
        <v>133</v>
      </c>
      <c r="D51" s="2"/>
      <c r="E51" s="2"/>
      <c r="F51" s="2"/>
      <c r="J51" s="2"/>
      <c r="K51" s="21">
        <f t="shared" si="18"/>
        <v>0</v>
      </c>
      <c r="L51" s="21">
        <f t="shared" si="18"/>
        <v>0</v>
      </c>
      <c r="M51" s="21">
        <f t="shared" si="18"/>
        <v>0</v>
      </c>
      <c r="N51" s="21">
        <f t="shared" si="18"/>
        <v>0</v>
      </c>
      <c r="O51" s="21">
        <f t="shared" si="18"/>
        <v>0</v>
      </c>
      <c r="P51" s="21">
        <f t="shared" si="18"/>
        <v>0</v>
      </c>
      <c r="Q51" s="21">
        <f t="shared" si="18"/>
        <v>0</v>
      </c>
      <c r="R51" s="21">
        <f t="shared" si="18"/>
        <v>0</v>
      </c>
      <c r="S51" s="21">
        <f t="shared" si="18"/>
        <v>0</v>
      </c>
      <c r="T51" s="21">
        <f t="shared" si="18"/>
        <v>0</v>
      </c>
      <c r="U51" s="21">
        <f t="shared" si="18"/>
        <v>0</v>
      </c>
      <c r="V51" s="21">
        <f t="shared" si="18"/>
        <v>0</v>
      </c>
      <c r="W51" s="20">
        <f t="shared" si="12"/>
        <v>0</v>
      </c>
    </row>
    <row r="52" spans="1:23" x14ac:dyDescent="0.2">
      <c r="A52" s="2"/>
      <c r="B52" s="2"/>
      <c r="C52" s="15" t="s">
        <v>69</v>
      </c>
      <c r="D52" s="2"/>
      <c r="E52" s="2"/>
      <c r="F52" s="2"/>
      <c r="G52" s="2"/>
      <c r="H52" s="23"/>
      <c r="I52" s="5"/>
      <c r="J52" s="2"/>
      <c r="K52" s="20">
        <f t="shared" ref="K52:V52" si="19">SUM(K53:K65)</f>
        <v>0</v>
      </c>
      <c r="L52" s="20">
        <f t="shared" si="19"/>
        <v>0</v>
      </c>
      <c r="M52" s="20">
        <f t="shared" si="19"/>
        <v>0</v>
      </c>
      <c r="N52" s="20">
        <f t="shared" si="19"/>
        <v>0</v>
      </c>
      <c r="O52" s="20">
        <f t="shared" si="19"/>
        <v>0</v>
      </c>
      <c r="P52" s="20">
        <f t="shared" si="19"/>
        <v>0</v>
      </c>
      <c r="Q52" s="20">
        <f t="shared" si="19"/>
        <v>0</v>
      </c>
      <c r="R52" s="20">
        <f t="shared" si="19"/>
        <v>0</v>
      </c>
      <c r="S52" s="20">
        <f t="shared" si="19"/>
        <v>0</v>
      </c>
      <c r="T52" s="20">
        <f t="shared" si="19"/>
        <v>0</v>
      </c>
      <c r="U52" s="20">
        <f t="shared" si="19"/>
        <v>0</v>
      </c>
      <c r="V52" s="20">
        <f t="shared" si="19"/>
        <v>0</v>
      </c>
      <c r="W52" s="20">
        <f t="shared" si="12"/>
        <v>0</v>
      </c>
    </row>
    <row r="53" spans="1:23" x14ac:dyDescent="0.2">
      <c r="A53" s="2"/>
      <c r="B53" s="2"/>
      <c r="C53" s="2"/>
      <c r="D53" s="2" t="s">
        <v>134</v>
      </c>
      <c r="E53" s="2"/>
      <c r="F53" s="2"/>
      <c r="J53" s="2"/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0</v>
      </c>
      <c r="R53" s="21">
        <f t="shared" si="18"/>
        <v>0</v>
      </c>
      <c r="S53" s="21">
        <f t="shared" si="18"/>
        <v>0</v>
      </c>
      <c r="T53" s="21">
        <f t="shared" si="18"/>
        <v>0</v>
      </c>
      <c r="U53" s="21">
        <f t="shared" si="18"/>
        <v>0</v>
      </c>
      <c r="V53" s="21">
        <f t="shared" si="18"/>
        <v>0</v>
      </c>
      <c r="W53" s="20">
        <f t="shared" si="12"/>
        <v>0</v>
      </c>
    </row>
    <row r="54" spans="1:23" x14ac:dyDescent="0.2">
      <c r="A54" s="2"/>
      <c r="B54" s="2"/>
      <c r="C54" s="2"/>
      <c r="D54" s="2" t="s">
        <v>75</v>
      </c>
      <c r="E54" s="2"/>
      <c r="F54" s="2"/>
      <c r="J54" s="2"/>
      <c r="K54" s="21">
        <f t="shared" ref="K54:V59" si="20">IF($G54="% of Rev",K$15*$I54,IF($G54="CPOR",K$11*$H54,IF($G54="Per Day",K$9*$H54,IF($G54="Per Month",$H54,0))))</f>
        <v>0</v>
      </c>
      <c r="L54" s="21">
        <f t="shared" si="20"/>
        <v>0</v>
      </c>
      <c r="M54" s="21">
        <f t="shared" si="20"/>
        <v>0</v>
      </c>
      <c r="N54" s="21">
        <f t="shared" si="20"/>
        <v>0</v>
      </c>
      <c r="O54" s="21">
        <f t="shared" si="20"/>
        <v>0</v>
      </c>
      <c r="P54" s="21">
        <f t="shared" si="20"/>
        <v>0</v>
      </c>
      <c r="Q54" s="21">
        <f t="shared" si="20"/>
        <v>0</v>
      </c>
      <c r="R54" s="21">
        <f t="shared" si="20"/>
        <v>0</v>
      </c>
      <c r="S54" s="21">
        <f t="shared" si="20"/>
        <v>0</v>
      </c>
      <c r="T54" s="21">
        <f t="shared" si="20"/>
        <v>0</v>
      </c>
      <c r="U54" s="21">
        <f t="shared" si="20"/>
        <v>0</v>
      </c>
      <c r="V54" s="21">
        <f t="shared" si="20"/>
        <v>0</v>
      </c>
      <c r="W54" s="20">
        <f t="shared" si="12"/>
        <v>0</v>
      </c>
    </row>
    <row r="55" spans="1:23" x14ac:dyDescent="0.2">
      <c r="A55" s="2"/>
      <c r="B55" s="2"/>
      <c r="C55" s="2"/>
      <c r="D55" s="2" t="s">
        <v>78</v>
      </c>
      <c r="E55" s="2"/>
      <c r="F55" s="2"/>
      <c r="J55" s="2"/>
      <c r="K55" s="21">
        <f t="shared" si="20"/>
        <v>0</v>
      </c>
      <c r="L55" s="21">
        <f t="shared" si="20"/>
        <v>0</v>
      </c>
      <c r="M55" s="21">
        <f t="shared" si="20"/>
        <v>0</v>
      </c>
      <c r="N55" s="21">
        <f t="shared" si="20"/>
        <v>0</v>
      </c>
      <c r="O55" s="21">
        <f t="shared" si="20"/>
        <v>0</v>
      </c>
      <c r="P55" s="21">
        <f t="shared" si="20"/>
        <v>0</v>
      </c>
      <c r="Q55" s="21">
        <f t="shared" si="20"/>
        <v>0</v>
      </c>
      <c r="R55" s="21">
        <f t="shared" si="20"/>
        <v>0</v>
      </c>
      <c r="S55" s="21">
        <f t="shared" si="20"/>
        <v>0</v>
      </c>
      <c r="T55" s="21">
        <f t="shared" si="20"/>
        <v>0</v>
      </c>
      <c r="U55" s="21">
        <f t="shared" si="20"/>
        <v>0</v>
      </c>
      <c r="V55" s="21">
        <f t="shared" si="20"/>
        <v>0</v>
      </c>
      <c r="W55" s="20">
        <f t="shared" si="12"/>
        <v>0</v>
      </c>
    </row>
    <row r="56" spans="1:23" x14ac:dyDescent="0.2">
      <c r="A56" s="2"/>
      <c r="B56" s="2"/>
      <c r="C56" s="2"/>
      <c r="D56" s="2" t="s">
        <v>79</v>
      </c>
      <c r="E56" s="2"/>
      <c r="F56" s="2"/>
      <c r="J56" s="2"/>
      <c r="K56" s="21">
        <f t="shared" si="20"/>
        <v>0</v>
      </c>
      <c r="L56" s="21">
        <f t="shared" si="20"/>
        <v>0</v>
      </c>
      <c r="M56" s="21">
        <f t="shared" si="20"/>
        <v>0</v>
      </c>
      <c r="N56" s="21">
        <f t="shared" si="20"/>
        <v>0</v>
      </c>
      <c r="O56" s="21">
        <f t="shared" si="20"/>
        <v>0</v>
      </c>
      <c r="P56" s="21">
        <f t="shared" si="20"/>
        <v>0</v>
      </c>
      <c r="Q56" s="21">
        <f t="shared" si="20"/>
        <v>0</v>
      </c>
      <c r="R56" s="21">
        <f t="shared" si="20"/>
        <v>0</v>
      </c>
      <c r="S56" s="21">
        <f t="shared" si="20"/>
        <v>0</v>
      </c>
      <c r="T56" s="21">
        <f t="shared" si="20"/>
        <v>0</v>
      </c>
      <c r="U56" s="21">
        <f t="shared" si="20"/>
        <v>0</v>
      </c>
      <c r="V56" s="21">
        <f t="shared" si="20"/>
        <v>0</v>
      </c>
      <c r="W56" s="20">
        <f t="shared" si="12"/>
        <v>0</v>
      </c>
    </row>
    <row r="57" spans="1:23" x14ac:dyDescent="0.2">
      <c r="A57" s="2"/>
      <c r="B57" s="2"/>
      <c r="C57" s="2"/>
      <c r="D57" s="2"/>
      <c r="E57" s="2" t="s">
        <v>80</v>
      </c>
      <c r="F57" s="2"/>
      <c r="J57" s="2"/>
      <c r="K57" s="21">
        <f t="shared" si="20"/>
        <v>0</v>
      </c>
      <c r="L57" s="21">
        <f t="shared" si="20"/>
        <v>0</v>
      </c>
      <c r="M57" s="21">
        <f t="shared" si="20"/>
        <v>0</v>
      </c>
      <c r="N57" s="21">
        <f t="shared" si="20"/>
        <v>0</v>
      </c>
      <c r="O57" s="21">
        <f t="shared" si="20"/>
        <v>0</v>
      </c>
      <c r="P57" s="21">
        <f t="shared" si="20"/>
        <v>0</v>
      </c>
      <c r="Q57" s="21">
        <f t="shared" si="20"/>
        <v>0</v>
      </c>
      <c r="R57" s="21">
        <f t="shared" si="20"/>
        <v>0</v>
      </c>
      <c r="S57" s="21">
        <f t="shared" si="20"/>
        <v>0</v>
      </c>
      <c r="T57" s="21">
        <f t="shared" si="20"/>
        <v>0</v>
      </c>
      <c r="U57" s="21">
        <f t="shared" si="20"/>
        <v>0</v>
      </c>
      <c r="V57" s="21">
        <f t="shared" si="20"/>
        <v>0</v>
      </c>
      <c r="W57" s="20">
        <f t="shared" si="12"/>
        <v>0</v>
      </c>
    </row>
    <row r="58" spans="1:23" x14ac:dyDescent="0.2">
      <c r="A58" s="2"/>
      <c r="B58" s="2"/>
      <c r="C58" s="2"/>
      <c r="D58" s="2" t="s">
        <v>72</v>
      </c>
      <c r="E58" s="2"/>
      <c r="F58" s="2"/>
      <c r="J58" s="2"/>
      <c r="K58" s="21">
        <f t="shared" si="20"/>
        <v>0</v>
      </c>
      <c r="L58" s="21">
        <f t="shared" si="20"/>
        <v>0</v>
      </c>
      <c r="M58" s="21">
        <f t="shared" si="20"/>
        <v>0</v>
      </c>
      <c r="N58" s="21">
        <f t="shared" si="20"/>
        <v>0</v>
      </c>
      <c r="O58" s="21">
        <f t="shared" si="20"/>
        <v>0</v>
      </c>
      <c r="P58" s="21">
        <f t="shared" si="20"/>
        <v>0</v>
      </c>
      <c r="Q58" s="21">
        <f t="shared" si="20"/>
        <v>0</v>
      </c>
      <c r="R58" s="21">
        <f t="shared" si="20"/>
        <v>0</v>
      </c>
      <c r="S58" s="21">
        <f t="shared" si="20"/>
        <v>0</v>
      </c>
      <c r="T58" s="21">
        <f t="shared" si="20"/>
        <v>0</v>
      </c>
      <c r="U58" s="21">
        <f t="shared" si="20"/>
        <v>0</v>
      </c>
      <c r="V58" s="21">
        <f t="shared" si="20"/>
        <v>0</v>
      </c>
      <c r="W58" s="20">
        <f t="shared" si="12"/>
        <v>0</v>
      </c>
    </row>
    <row r="59" spans="1:23" x14ac:dyDescent="0.2">
      <c r="A59" s="2"/>
      <c r="B59" s="2"/>
      <c r="C59" s="2"/>
      <c r="D59" s="2" t="s">
        <v>136</v>
      </c>
      <c r="E59" s="2"/>
      <c r="F59" s="2"/>
      <c r="J59" s="2"/>
      <c r="K59" s="21">
        <f t="shared" si="20"/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si="20"/>
        <v>0</v>
      </c>
      <c r="R59" s="21">
        <f t="shared" si="20"/>
        <v>0</v>
      </c>
      <c r="S59" s="21">
        <f t="shared" si="20"/>
        <v>0</v>
      </c>
      <c r="T59" s="21">
        <f t="shared" si="20"/>
        <v>0</v>
      </c>
      <c r="U59" s="21">
        <f t="shared" si="20"/>
        <v>0</v>
      </c>
      <c r="V59" s="21">
        <f t="shared" si="20"/>
        <v>0</v>
      </c>
      <c r="W59" s="20">
        <f t="shared" ref="W59" si="21">SUM(K59:V59)</f>
        <v>0</v>
      </c>
    </row>
    <row r="60" spans="1:23" x14ac:dyDescent="0.2">
      <c r="A60" s="2"/>
      <c r="B60" s="2"/>
      <c r="C60" s="15"/>
      <c r="D60" s="2" t="s">
        <v>81</v>
      </c>
      <c r="E60" s="2"/>
      <c r="F60" s="2"/>
      <c r="J60" s="2"/>
      <c r="K60" s="21">
        <f t="shared" ref="K60:V65" si="22">IF($G60="% of Rev",K$15*$I60,IF($G60="CPOR",K$11*$H60,IF($G60="Per Day",K$9*$H60,IF($G60="Per Month",$H60,0))))</f>
        <v>0</v>
      </c>
      <c r="L60" s="21">
        <f t="shared" si="22"/>
        <v>0</v>
      </c>
      <c r="M60" s="21">
        <f t="shared" si="22"/>
        <v>0</v>
      </c>
      <c r="N60" s="21">
        <f t="shared" si="22"/>
        <v>0</v>
      </c>
      <c r="O60" s="21">
        <f t="shared" si="22"/>
        <v>0</v>
      </c>
      <c r="P60" s="21">
        <f t="shared" si="22"/>
        <v>0</v>
      </c>
      <c r="Q60" s="21">
        <f t="shared" si="22"/>
        <v>0</v>
      </c>
      <c r="R60" s="21">
        <f t="shared" si="22"/>
        <v>0</v>
      </c>
      <c r="S60" s="21">
        <f t="shared" si="22"/>
        <v>0</v>
      </c>
      <c r="T60" s="21">
        <f t="shared" si="22"/>
        <v>0</v>
      </c>
      <c r="U60" s="21">
        <f t="shared" si="22"/>
        <v>0</v>
      </c>
      <c r="V60" s="21">
        <f t="shared" si="22"/>
        <v>0</v>
      </c>
      <c r="W60" s="20">
        <f t="shared" si="12"/>
        <v>0</v>
      </c>
    </row>
    <row r="61" spans="1:23" x14ac:dyDescent="0.2">
      <c r="A61" s="2"/>
      <c r="B61" s="2"/>
      <c r="C61" s="2"/>
      <c r="D61" s="2" t="s">
        <v>85</v>
      </c>
      <c r="E61" s="2"/>
      <c r="F61" s="2"/>
      <c r="J61" s="2"/>
      <c r="K61" s="21">
        <f t="shared" si="22"/>
        <v>0</v>
      </c>
      <c r="L61" s="21">
        <f t="shared" si="22"/>
        <v>0</v>
      </c>
      <c r="M61" s="21">
        <f t="shared" si="22"/>
        <v>0</v>
      </c>
      <c r="N61" s="21">
        <f t="shared" si="22"/>
        <v>0</v>
      </c>
      <c r="O61" s="21">
        <f t="shared" si="22"/>
        <v>0</v>
      </c>
      <c r="P61" s="21">
        <f t="shared" si="22"/>
        <v>0</v>
      </c>
      <c r="Q61" s="21">
        <f t="shared" si="22"/>
        <v>0</v>
      </c>
      <c r="R61" s="21">
        <f t="shared" si="22"/>
        <v>0</v>
      </c>
      <c r="S61" s="21">
        <f t="shared" si="22"/>
        <v>0</v>
      </c>
      <c r="T61" s="21">
        <f t="shared" si="22"/>
        <v>0</v>
      </c>
      <c r="U61" s="21">
        <f t="shared" si="22"/>
        <v>0</v>
      </c>
      <c r="V61" s="21">
        <f t="shared" si="22"/>
        <v>0</v>
      </c>
      <c r="W61" s="20">
        <f t="shared" ref="W61:W65" si="23">SUM(K61:V61)</f>
        <v>0</v>
      </c>
    </row>
    <row r="62" spans="1:23" x14ac:dyDescent="0.2">
      <c r="A62" s="2"/>
      <c r="B62" s="2"/>
      <c r="C62" s="2"/>
      <c r="D62" s="2"/>
      <c r="E62" s="2" t="s">
        <v>86</v>
      </c>
      <c r="F62" s="2"/>
      <c r="J62" s="2"/>
      <c r="K62" s="21">
        <f t="shared" si="22"/>
        <v>0</v>
      </c>
      <c r="L62" s="21">
        <f t="shared" si="22"/>
        <v>0</v>
      </c>
      <c r="M62" s="21">
        <f t="shared" si="22"/>
        <v>0</v>
      </c>
      <c r="N62" s="21">
        <f t="shared" si="22"/>
        <v>0</v>
      </c>
      <c r="O62" s="21">
        <f t="shared" si="22"/>
        <v>0</v>
      </c>
      <c r="P62" s="21">
        <f t="shared" si="22"/>
        <v>0</v>
      </c>
      <c r="Q62" s="21">
        <f t="shared" si="22"/>
        <v>0</v>
      </c>
      <c r="R62" s="21">
        <f t="shared" si="22"/>
        <v>0</v>
      </c>
      <c r="S62" s="21">
        <f t="shared" si="22"/>
        <v>0</v>
      </c>
      <c r="T62" s="21">
        <f t="shared" si="22"/>
        <v>0</v>
      </c>
      <c r="U62" s="21">
        <f t="shared" si="22"/>
        <v>0</v>
      </c>
      <c r="V62" s="21">
        <f t="shared" si="22"/>
        <v>0</v>
      </c>
      <c r="W62" s="20">
        <f t="shared" si="23"/>
        <v>0</v>
      </c>
    </row>
    <row r="63" spans="1:23" x14ac:dyDescent="0.2">
      <c r="A63" s="2"/>
      <c r="B63" s="2"/>
      <c r="C63" s="2"/>
      <c r="D63" s="2"/>
      <c r="E63" s="2" t="s">
        <v>87</v>
      </c>
      <c r="F63" s="2"/>
      <c r="J63" s="2"/>
      <c r="K63" s="21">
        <f t="shared" si="22"/>
        <v>0</v>
      </c>
      <c r="L63" s="21">
        <f t="shared" si="22"/>
        <v>0</v>
      </c>
      <c r="M63" s="21">
        <f t="shared" si="22"/>
        <v>0</v>
      </c>
      <c r="N63" s="21">
        <f t="shared" si="22"/>
        <v>0</v>
      </c>
      <c r="O63" s="21">
        <f t="shared" si="22"/>
        <v>0</v>
      </c>
      <c r="P63" s="21">
        <f t="shared" si="22"/>
        <v>0</v>
      </c>
      <c r="Q63" s="21">
        <f t="shared" si="22"/>
        <v>0</v>
      </c>
      <c r="R63" s="21">
        <f t="shared" si="22"/>
        <v>0</v>
      </c>
      <c r="S63" s="21">
        <f t="shared" si="22"/>
        <v>0</v>
      </c>
      <c r="T63" s="21">
        <f t="shared" si="22"/>
        <v>0</v>
      </c>
      <c r="U63" s="21">
        <f t="shared" si="22"/>
        <v>0</v>
      </c>
      <c r="V63" s="21">
        <f t="shared" si="22"/>
        <v>0</v>
      </c>
      <c r="W63" s="20">
        <f t="shared" si="23"/>
        <v>0</v>
      </c>
    </row>
    <row r="64" spans="1:23" x14ac:dyDescent="0.2">
      <c r="A64" s="2"/>
      <c r="B64" s="2"/>
      <c r="C64" s="2"/>
      <c r="D64" s="2" t="s">
        <v>137</v>
      </c>
      <c r="E64" s="2"/>
      <c r="F64" s="2"/>
      <c r="J64" s="2"/>
      <c r="K64" s="21">
        <f t="shared" si="22"/>
        <v>0</v>
      </c>
      <c r="L64" s="21">
        <f t="shared" si="22"/>
        <v>0</v>
      </c>
      <c r="M64" s="21">
        <f t="shared" si="22"/>
        <v>0</v>
      </c>
      <c r="N64" s="21">
        <f t="shared" si="22"/>
        <v>0</v>
      </c>
      <c r="O64" s="21">
        <f t="shared" si="22"/>
        <v>0</v>
      </c>
      <c r="P64" s="21">
        <f t="shared" si="22"/>
        <v>0</v>
      </c>
      <c r="Q64" s="21">
        <f t="shared" si="22"/>
        <v>0</v>
      </c>
      <c r="R64" s="21">
        <f t="shared" si="22"/>
        <v>0</v>
      </c>
      <c r="S64" s="21">
        <f t="shared" si="22"/>
        <v>0</v>
      </c>
      <c r="T64" s="21">
        <f t="shared" si="22"/>
        <v>0</v>
      </c>
      <c r="U64" s="21">
        <f t="shared" si="22"/>
        <v>0</v>
      </c>
      <c r="V64" s="21">
        <f t="shared" si="22"/>
        <v>0</v>
      </c>
      <c r="W64" s="20">
        <f t="shared" si="23"/>
        <v>0</v>
      </c>
    </row>
    <row r="65" spans="1:23" x14ac:dyDescent="0.2">
      <c r="A65" s="2"/>
      <c r="B65" s="2"/>
      <c r="C65" s="2"/>
      <c r="D65" s="2" t="s">
        <v>83</v>
      </c>
      <c r="E65" s="2"/>
      <c r="F65" s="2"/>
      <c r="J65" s="2"/>
      <c r="K65" s="21">
        <f t="shared" si="22"/>
        <v>0</v>
      </c>
      <c r="L65" s="21">
        <f t="shared" si="22"/>
        <v>0</v>
      </c>
      <c r="M65" s="21">
        <f t="shared" si="22"/>
        <v>0</v>
      </c>
      <c r="N65" s="21">
        <f t="shared" si="22"/>
        <v>0</v>
      </c>
      <c r="O65" s="21">
        <f t="shared" si="22"/>
        <v>0</v>
      </c>
      <c r="P65" s="21">
        <f t="shared" si="22"/>
        <v>0</v>
      </c>
      <c r="Q65" s="21">
        <f t="shared" si="22"/>
        <v>0</v>
      </c>
      <c r="R65" s="21">
        <f t="shared" si="22"/>
        <v>0</v>
      </c>
      <c r="S65" s="21">
        <f t="shared" si="22"/>
        <v>0</v>
      </c>
      <c r="T65" s="21">
        <f t="shared" si="22"/>
        <v>0</v>
      </c>
      <c r="U65" s="21">
        <f t="shared" si="22"/>
        <v>0</v>
      </c>
      <c r="V65" s="21">
        <f t="shared" si="22"/>
        <v>0</v>
      </c>
      <c r="W65" s="20">
        <f t="shared" si="23"/>
        <v>0</v>
      </c>
    </row>
    <row r="66" spans="1:23" x14ac:dyDescent="0.2">
      <c r="A66" s="2"/>
      <c r="B66" s="2"/>
      <c r="C66" s="2"/>
      <c r="D66" s="2"/>
      <c r="E66" s="2"/>
      <c r="F66" s="2"/>
      <c r="G66" s="2"/>
      <c r="H66" s="23"/>
      <c r="I66" s="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</sheetData>
  <sheetProtection algorithmName="SHA-512" hashValue="h0ShzDB30AoRueVU7vtDJmVKOlUTM3noM3yLJCmFpVf27F3jx3KzGiCcnlx0stNc0wKbkkSMhesdVQaP04dqIg==" saltValue="NpFuVSgMEOcLl/X36uaTcg==" spinCount="100000" sheet="1" objects="1" scenarios="1"/>
  <mergeCells count="2">
    <mergeCell ref="A1:B1"/>
    <mergeCell ref="C1:E1"/>
  </mergeCells>
  <dataValidations count="1">
    <dataValidation type="list" allowBlank="1" showInputMessage="1" showErrorMessage="1" sqref="G26:G27 G19:G20 G39:G51 G32:G33 G35:G37 G22:G24 G53:G65" xr:uid="{2D2F15C0-3BCB-4BCA-93C8-BFCF5670698E}">
      <formula1>$AD$4:$AD$9</formula1>
    </dataValidation>
  </dataValidations>
  <pageMargins left="0.7" right="0.7" top="0.75" bottom="0.75" header="0.3" footer="0.3"/>
  <pageSetup orientation="portrait" r:id="rId1"/>
  <ignoredErrors>
    <ignoredError sqref="K52:V52 K38:V38" formula="1"/>
    <ignoredError sqref="K21:V21 K25:V25 K34:V34" formula="1" unlockedFormula="1"/>
    <ignoredError sqref="K39:V51 K53:V53 K19:V20 K22:V22 K26:V27 K32:V33 K31:V31 K35:V37 K28:V28 K23:V24 K54:V54 K55:V55 K56:V57 K58:V58 K60:V65 K59:V5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0D9DE-3306-4BA2-9FA3-99AFE3B4FE67}">
  <sheetPr>
    <tabColor rgb="FF5E5745"/>
  </sheetPr>
  <dimension ref="A1:AD24"/>
  <sheetViews>
    <sheetView workbookViewId="0">
      <pane xSplit="9" ySplit="6" topLeftCell="J7" activePane="bottomRight" state="frozen"/>
      <selection activeCell="J120" sqref="J120"/>
      <selection pane="topRight" activeCell="J120" sqref="J120"/>
      <selection pane="bottomLeft" activeCell="J120" sqref="J120"/>
      <selection pane="bottomRight" activeCell="J120" sqref="J120"/>
    </sheetView>
  </sheetViews>
  <sheetFormatPr defaultColWidth="8.75" defaultRowHeight="12.75" x14ac:dyDescent="0.2"/>
  <cols>
    <col min="1" max="5" width="8.75" style="1"/>
    <col min="6" max="6" width="11.25" style="1" customWidth="1"/>
    <col min="7" max="7" width="10.625" style="1" customWidth="1"/>
    <col min="8" max="8" width="10.625" style="3" customWidth="1"/>
    <col min="9" max="9" width="10.625" style="4" customWidth="1"/>
    <col min="10" max="10" width="1.75" style="1" customWidth="1"/>
    <col min="11" max="11" width="9.5" style="1" bestFit="1" customWidth="1"/>
    <col min="12" max="22" width="8.75" style="1"/>
    <col min="23" max="23" width="10.625" style="1" bestFit="1" customWidth="1"/>
    <col min="24" max="29" width="8.75" style="1"/>
    <col min="30" max="30" width="8.75" style="1" customWidth="1"/>
    <col min="31" max="16384" width="8.75" style="1"/>
  </cols>
  <sheetData>
    <row r="1" spans="1:30" x14ac:dyDescent="0.2">
      <c r="A1" s="85" t="s">
        <v>102</v>
      </c>
      <c r="B1" s="85"/>
      <c r="C1" s="86" t="s">
        <v>103</v>
      </c>
      <c r="D1" s="86"/>
      <c r="E1" s="86"/>
    </row>
    <row r="5" spans="1:30" x14ac:dyDescent="0.2">
      <c r="A5" s="2"/>
      <c r="B5" s="2"/>
      <c r="C5" s="2"/>
      <c r="D5" s="2"/>
      <c r="E5" s="2"/>
      <c r="F5" s="2"/>
      <c r="G5" s="6" t="s">
        <v>100</v>
      </c>
      <c r="H5" s="22"/>
      <c r="I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D5" s="1" t="s">
        <v>104</v>
      </c>
    </row>
    <row r="6" spans="1:30" x14ac:dyDescent="0.2">
      <c r="A6" s="2"/>
      <c r="B6" s="2"/>
      <c r="C6" s="2"/>
      <c r="D6" s="2"/>
      <c r="E6" s="2"/>
      <c r="F6" s="2"/>
      <c r="G6" s="6" t="s">
        <v>101</v>
      </c>
      <c r="H6" s="22" t="s">
        <v>97</v>
      </c>
      <c r="I6" s="24" t="s">
        <v>99</v>
      </c>
      <c r="J6" s="2"/>
      <c r="K6" s="6" t="s">
        <v>0</v>
      </c>
      <c r="L6" s="6" t="s">
        <v>1</v>
      </c>
      <c r="M6" s="6" t="s">
        <v>2</v>
      </c>
      <c r="N6" s="6" t="s">
        <v>3</v>
      </c>
      <c r="O6" s="6" t="s">
        <v>4</v>
      </c>
      <c r="P6" s="6" t="s">
        <v>5</v>
      </c>
      <c r="Q6" s="6" t="s">
        <v>6</v>
      </c>
      <c r="R6" s="6" t="s">
        <v>7</v>
      </c>
      <c r="S6" s="6" t="s">
        <v>8</v>
      </c>
      <c r="T6" s="6" t="s">
        <v>9</v>
      </c>
      <c r="U6" s="6" t="s">
        <v>10</v>
      </c>
      <c r="V6" s="6" t="s">
        <v>11</v>
      </c>
      <c r="W6" s="6" t="s">
        <v>12</v>
      </c>
      <c r="AD6" s="1" t="s">
        <v>105</v>
      </c>
    </row>
    <row r="7" spans="1:30" x14ac:dyDescent="0.2">
      <c r="A7" s="2" t="s">
        <v>13</v>
      </c>
      <c r="B7" s="2"/>
      <c r="C7" s="2"/>
      <c r="D7" s="2"/>
      <c r="E7" s="2"/>
      <c r="F7" s="2"/>
      <c r="G7" s="2"/>
      <c r="H7" s="23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D7" s="1" t="s">
        <v>96</v>
      </c>
    </row>
    <row r="8" spans="1:30" x14ac:dyDescent="0.2">
      <c r="A8" s="2"/>
      <c r="B8" s="2" t="s">
        <v>89</v>
      </c>
      <c r="C8" s="2"/>
      <c r="D8" s="2"/>
      <c r="E8" s="2"/>
      <c r="F8" s="2"/>
      <c r="G8" s="2"/>
      <c r="H8" s="23"/>
      <c r="I8" s="5"/>
      <c r="J8" s="2"/>
      <c r="K8" s="7">
        <f>Rooms!K8</f>
        <v>100</v>
      </c>
      <c r="L8" s="7">
        <f>Rooms!L8</f>
        <v>100</v>
      </c>
      <c r="M8" s="7">
        <f>Rooms!M8</f>
        <v>100</v>
      </c>
      <c r="N8" s="7">
        <f>Rooms!N8</f>
        <v>100</v>
      </c>
      <c r="O8" s="7">
        <f>Rooms!O8</f>
        <v>100</v>
      </c>
      <c r="P8" s="7">
        <f>Rooms!P8</f>
        <v>100</v>
      </c>
      <c r="Q8" s="7">
        <f>Rooms!Q8</f>
        <v>100</v>
      </c>
      <c r="R8" s="7">
        <f>Rooms!R8</f>
        <v>100</v>
      </c>
      <c r="S8" s="7">
        <f>Rooms!S8</f>
        <v>100</v>
      </c>
      <c r="T8" s="7">
        <f>Rooms!T8</f>
        <v>100</v>
      </c>
      <c r="U8" s="7">
        <f>Rooms!U8</f>
        <v>100</v>
      </c>
      <c r="V8" s="7">
        <f>Rooms!V8</f>
        <v>100</v>
      </c>
      <c r="W8" s="7"/>
      <c r="AD8" s="1" t="s">
        <v>98</v>
      </c>
    </row>
    <row r="9" spans="1:30" x14ac:dyDescent="0.2">
      <c r="A9" s="2"/>
      <c r="B9" s="2" t="s">
        <v>90</v>
      </c>
      <c r="C9" s="2"/>
      <c r="D9" s="2"/>
      <c r="E9" s="2"/>
      <c r="F9" s="2"/>
      <c r="G9" s="2"/>
      <c r="H9" s="23"/>
      <c r="I9" s="5"/>
      <c r="J9" s="2"/>
      <c r="K9" s="7">
        <f>Rooms!K9</f>
        <v>31</v>
      </c>
      <c r="L9" s="7">
        <f>Rooms!L9</f>
        <v>29</v>
      </c>
      <c r="M9" s="7">
        <f>Rooms!M9</f>
        <v>31</v>
      </c>
      <c r="N9" s="7">
        <f>Rooms!N9</f>
        <v>30</v>
      </c>
      <c r="O9" s="7">
        <f>Rooms!O9</f>
        <v>31</v>
      </c>
      <c r="P9" s="7">
        <f>Rooms!P9</f>
        <v>30</v>
      </c>
      <c r="Q9" s="7">
        <f>Rooms!Q9</f>
        <v>31</v>
      </c>
      <c r="R9" s="7">
        <f>Rooms!R9</f>
        <v>31</v>
      </c>
      <c r="S9" s="7">
        <f>Rooms!S9</f>
        <v>30</v>
      </c>
      <c r="T9" s="7">
        <f>Rooms!T9</f>
        <v>31</v>
      </c>
      <c r="U9" s="7">
        <f>Rooms!U9</f>
        <v>30</v>
      </c>
      <c r="V9" s="7">
        <f>Rooms!V9</f>
        <v>31</v>
      </c>
      <c r="W9" s="7"/>
      <c r="AD9" s="1" t="s">
        <v>106</v>
      </c>
    </row>
    <row r="10" spans="1:30" x14ac:dyDescent="0.2">
      <c r="A10" s="2"/>
      <c r="B10" s="2" t="s">
        <v>91</v>
      </c>
      <c r="C10" s="2"/>
      <c r="D10" s="2"/>
      <c r="E10" s="2"/>
      <c r="F10" s="2"/>
      <c r="G10" s="2"/>
      <c r="H10" s="23"/>
      <c r="I10" s="5"/>
      <c r="J10" s="2"/>
      <c r="K10" s="7">
        <f>Rooms!K10</f>
        <v>3100</v>
      </c>
      <c r="L10" s="7">
        <f>Rooms!L10</f>
        <v>2900</v>
      </c>
      <c r="M10" s="7">
        <f>Rooms!M10</f>
        <v>3100</v>
      </c>
      <c r="N10" s="7">
        <f>Rooms!N10</f>
        <v>3000</v>
      </c>
      <c r="O10" s="7">
        <f>Rooms!O10</f>
        <v>3100</v>
      </c>
      <c r="P10" s="7">
        <f>Rooms!P10</f>
        <v>3000</v>
      </c>
      <c r="Q10" s="7">
        <f>Rooms!Q10</f>
        <v>3100</v>
      </c>
      <c r="R10" s="7">
        <f>Rooms!R10</f>
        <v>3100</v>
      </c>
      <c r="S10" s="7">
        <f>Rooms!S10</f>
        <v>3000</v>
      </c>
      <c r="T10" s="7">
        <f>Rooms!T10</f>
        <v>3100</v>
      </c>
      <c r="U10" s="7">
        <f>Rooms!U10</f>
        <v>3000</v>
      </c>
      <c r="V10" s="7">
        <f>Rooms!V10</f>
        <v>3100</v>
      </c>
      <c r="W10" s="8">
        <f>SUM(K10:V10)</f>
        <v>36600</v>
      </c>
    </row>
    <row r="11" spans="1:30" x14ac:dyDescent="0.2">
      <c r="A11" s="2"/>
      <c r="B11" s="2" t="s">
        <v>92</v>
      </c>
      <c r="C11" s="2"/>
      <c r="D11" s="2"/>
      <c r="E11" s="2"/>
      <c r="F11" s="2"/>
      <c r="G11" s="2"/>
      <c r="H11" s="23"/>
      <c r="I11" s="5"/>
      <c r="J11" s="2"/>
      <c r="K11" s="8">
        <f>Rooms!K11</f>
        <v>1860</v>
      </c>
      <c r="L11" s="8">
        <f>Rooms!L11</f>
        <v>1885</v>
      </c>
      <c r="M11" s="8">
        <f>Rooms!M11</f>
        <v>2015</v>
      </c>
      <c r="N11" s="8">
        <f>Rooms!N11</f>
        <v>1950</v>
      </c>
      <c r="O11" s="8">
        <f>Rooms!O11</f>
        <v>2015</v>
      </c>
      <c r="P11" s="8">
        <f>Rooms!P11</f>
        <v>1950</v>
      </c>
      <c r="Q11" s="8">
        <f>Rooms!Q11</f>
        <v>2015</v>
      </c>
      <c r="R11" s="8">
        <f>Rooms!R11</f>
        <v>2015</v>
      </c>
      <c r="S11" s="8">
        <f>Rooms!S11</f>
        <v>1950</v>
      </c>
      <c r="T11" s="8">
        <f>Rooms!T11</f>
        <v>2015</v>
      </c>
      <c r="U11" s="8">
        <f>Rooms!U11</f>
        <v>1950</v>
      </c>
      <c r="V11" s="8">
        <f>Rooms!V11</f>
        <v>2015</v>
      </c>
      <c r="W11" s="8">
        <f>SUM(K11:V11)</f>
        <v>23635</v>
      </c>
    </row>
    <row r="12" spans="1:30" x14ac:dyDescent="0.2">
      <c r="A12" s="2"/>
      <c r="B12" s="2" t="s">
        <v>93</v>
      </c>
      <c r="C12" s="2"/>
      <c r="D12" s="2"/>
      <c r="E12" s="2"/>
      <c r="F12" s="2"/>
      <c r="G12" s="2"/>
      <c r="H12" s="23"/>
      <c r="I12" s="5"/>
      <c r="J12" s="2"/>
      <c r="K12" s="26">
        <f>Rooms!K12</f>
        <v>82.5</v>
      </c>
      <c r="L12" s="26">
        <f>Rooms!L12</f>
        <v>88</v>
      </c>
      <c r="M12" s="26">
        <f>Rooms!M12</f>
        <v>88</v>
      </c>
      <c r="N12" s="26">
        <f>Rooms!N12</f>
        <v>88</v>
      </c>
      <c r="O12" s="26">
        <f>Rooms!O12</f>
        <v>88</v>
      </c>
      <c r="P12" s="26">
        <f>Rooms!P12</f>
        <v>88</v>
      </c>
      <c r="Q12" s="26">
        <f>Rooms!Q12</f>
        <v>88</v>
      </c>
      <c r="R12" s="26">
        <f>Rooms!R12</f>
        <v>88</v>
      </c>
      <c r="S12" s="26">
        <f>Rooms!S12</f>
        <v>88</v>
      </c>
      <c r="T12" s="26">
        <f>Rooms!T12</f>
        <v>88</v>
      </c>
      <c r="U12" s="26">
        <f>Rooms!U12</f>
        <v>88</v>
      </c>
      <c r="V12" s="26">
        <f>Rooms!V12</f>
        <v>88</v>
      </c>
      <c r="W12" s="9">
        <f>W15/W11</f>
        <v>87.567167336577114</v>
      </c>
    </row>
    <row r="13" spans="1:30" x14ac:dyDescent="0.2">
      <c r="A13" s="2"/>
      <c r="B13" s="2" t="s">
        <v>94</v>
      </c>
      <c r="C13" s="2"/>
      <c r="D13" s="2"/>
      <c r="E13" s="2"/>
      <c r="F13" s="2"/>
      <c r="G13" s="2"/>
      <c r="H13" s="23"/>
      <c r="I13" s="5"/>
      <c r="J13" s="2"/>
      <c r="K13" s="10">
        <f>Rooms!K13</f>
        <v>0.6</v>
      </c>
      <c r="L13" s="10">
        <f>Rooms!L13</f>
        <v>0.65</v>
      </c>
      <c r="M13" s="10">
        <f>Rooms!M13</f>
        <v>0.65</v>
      </c>
      <c r="N13" s="10">
        <f>Rooms!N13</f>
        <v>0.65</v>
      </c>
      <c r="O13" s="10">
        <f>Rooms!O13</f>
        <v>0.65</v>
      </c>
      <c r="P13" s="10">
        <f>Rooms!P13</f>
        <v>0.65</v>
      </c>
      <c r="Q13" s="10">
        <f>Rooms!Q13</f>
        <v>0.65</v>
      </c>
      <c r="R13" s="10">
        <f>Rooms!R13</f>
        <v>0.65</v>
      </c>
      <c r="S13" s="10">
        <f>Rooms!S13</f>
        <v>0.65</v>
      </c>
      <c r="T13" s="10">
        <f>Rooms!T13</f>
        <v>0.65</v>
      </c>
      <c r="U13" s="10">
        <f>Rooms!U13</f>
        <v>0.65</v>
      </c>
      <c r="V13" s="10">
        <f>Rooms!V13</f>
        <v>0.65</v>
      </c>
      <c r="W13" s="10">
        <f>W11/W10</f>
        <v>0.64576502732240437</v>
      </c>
    </row>
    <row r="14" spans="1:30" x14ac:dyDescent="0.2">
      <c r="A14" s="2"/>
      <c r="B14" s="2"/>
      <c r="C14" s="2"/>
      <c r="D14" s="2"/>
      <c r="E14" s="2"/>
      <c r="F14" s="2"/>
      <c r="G14" s="2"/>
      <c r="H14" s="23"/>
      <c r="I14" s="5"/>
      <c r="J14" s="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30" x14ac:dyDescent="0.2">
      <c r="A15" s="2"/>
      <c r="B15" s="2" t="s">
        <v>95</v>
      </c>
      <c r="C15" s="2"/>
      <c r="D15" s="2"/>
      <c r="E15" s="2"/>
      <c r="F15" s="2"/>
      <c r="G15" s="2"/>
      <c r="H15" s="23"/>
      <c r="I15" s="5"/>
      <c r="J15" s="2"/>
      <c r="K15" s="20">
        <f>Rooms!K15</f>
        <v>153450</v>
      </c>
      <c r="L15" s="20">
        <f>Rooms!L15</f>
        <v>165880</v>
      </c>
      <c r="M15" s="20">
        <f>Rooms!M15</f>
        <v>177320</v>
      </c>
      <c r="N15" s="20">
        <f>Rooms!N15</f>
        <v>171600</v>
      </c>
      <c r="O15" s="20">
        <f>Rooms!O15</f>
        <v>177320</v>
      </c>
      <c r="P15" s="20">
        <f>Rooms!P15</f>
        <v>171600</v>
      </c>
      <c r="Q15" s="20">
        <f>Rooms!Q15</f>
        <v>177320</v>
      </c>
      <c r="R15" s="20">
        <f>Rooms!R15</f>
        <v>177320</v>
      </c>
      <c r="S15" s="20">
        <f>Rooms!S15</f>
        <v>171600</v>
      </c>
      <c r="T15" s="20">
        <f>Rooms!T15</f>
        <v>177320</v>
      </c>
      <c r="U15" s="20">
        <f>Rooms!U15</f>
        <v>171600</v>
      </c>
      <c r="V15" s="20">
        <f>Rooms!V15</f>
        <v>177320</v>
      </c>
      <c r="W15" s="20">
        <f>SUM(K15:V15)</f>
        <v>2069650</v>
      </c>
    </row>
    <row r="16" spans="1:30" x14ac:dyDescent="0.2">
      <c r="A16" s="2"/>
      <c r="B16" s="2"/>
      <c r="C16" s="2"/>
      <c r="D16" s="2"/>
      <c r="E16" s="2"/>
      <c r="F16" s="2"/>
      <c r="G16" s="6"/>
      <c r="H16" s="23"/>
      <c r="I16" s="5"/>
      <c r="J16" s="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2"/>
      <c r="B17" s="14"/>
      <c r="C17" s="12"/>
      <c r="D17" s="2"/>
      <c r="E17" s="2"/>
      <c r="F17" s="2"/>
      <c r="G17" s="6"/>
      <c r="H17" s="23"/>
      <c r="I17" s="5"/>
      <c r="J17" s="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2"/>
      <c r="B18" s="2"/>
      <c r="C18" s="2"/>
      <c r="D18" s="2"/>
      <c r="E18" s="2"/>
      <c r="F18" s="2"/>
      <c r="G18" s="6"/>
      <c r="H18" s="23"/>
      <c r="I18" s="5"/>
      <c r="J18" s="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x14ac:dyDescent="0.2">
      <c r="A19" s="2"/>
      <c r="B19" s="15" t="s">
        <v>109</v>
      </c>
      <c r="C19" s="2"/>
      <c r="D19" s="2"/>
      <c r="E19" s="2"/>
      <c r="F19" s="2"/>
      <c r="G19" s="6" t="s">
        <v>107</v>
      </c>
      <c r="H19" s="23"/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2">
      <c r="A20" s="2"/>
      <c r="B20" s="2"/>
      <c r="C20" s="15" t="s">
        <v>110</v>
      </c>
      <c r="D20" s="2"/>
      <c r="E20" s="2"/>
      <c r="F20" s="2"/>
      <c r="G20" s="6" t="s">
        <v>108</v>
      </c>
      <c r="H20" s="23"/>
      <c r="I20" s="5"/>
      <c r="J20" s="2"/>
      <c r="K20" s="19">
        <f t="shared" ref="K20:V20" si="0">SUM(K21:K23)</f>
        <v>0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f t="shared" si="0"/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f t="shared" si="0"/>
        <v>0</v>
      </c>
      <c r="W20" s="20">
        <f>SUM(K20:V20)</f>
        <v>0</v>
      </c>
    </row>
    <row r="21" spans="1:23" x14ac:dyDescent="0.2">
      <c r="A21" s="2"/>
      <c r="B21" s="2"/>
      <c r="C21" s="2"/>
      <c r="D21" s="2"/>
      <c r="E21" s="2" t="s">
        <v>111</v>
      </c>
      <c r="F21" s="2"/>
      <c r="J21" s="2"/>
      <c r="K21" s="21">
        <f t="shared" ref="K21:V23" si="1">IF($G21="% of Rev",K$15*$I21,IF($G21="CPOR",K$11*$H21,IF($G21="Per Day",K$9*$H21,IF($G21="Per Month",$H21,0))))</f>
        <v>0</v>
      </c>
      <c r="L21" s="21">
        <f t="shared" si="1"/>
        <v>0</v>
      </c>
      <c r="M21" s="21">
        <f t="shared" si="1"/>
        <v>0</v>
      </c>
      <c r="N21" s="21">
        <f t="shared" si="1"/>
        <v>0</v>
      </c>
      <c r="O21" s="21">
        <f t="shared" si="1"/>
        <v>0</v>
      </c>
      <c r="P21" s="21">
        <f t="shared" si="1"/>
        <v>0</v>
      </c>
      <c r="Q21" s="21">
        <f t="shared" si="1"/>
        <v>0</v>
      </c>
      <c r="R21" s="21">
        <f t="shared" si="1"/>
        <v>0</v>
      </c>
      <c r="S21" s="21">
        <f t="shared" si="1"/>
        <v>0</v>
      </c>
      <c r="T21" s="21">
        <f t="shared" si="1"/>
        <v>0</v>
      </c>
      <c r="U21" s="21">
        <f t="shared" si="1"/>
        <v>0</v>
      </c>
      <c r="V21" s="21">
        <f t="shared" si="1"/>
        <v>0</v>
      </c>
      <c r="W21" s="20">
        <f t="shared" ref="W21:W23" si="2">SUM(K21:V21)</f>
        <v>0</v>
      </c>
    </row>
    <row r="22" spans="1:23" x14ac:dyDescent="0.2">
      <c r="A22" s="2"/>
      <c r="B22" s="2"/>
      <c r="C22" s="2"/>
      <c r="D22" s="2"/>
      <c r="E22" s="2" t="s">
        <v>112</v>
      </c>
      <c r="F22" s="2"/>
      <c r="J22" s="2"/>
      <c r="K22" s="21">
        <f t="shared" si="1"/>
        <v>0</v>
      </c>
      <c r="L22" s="21">
        <f t="shared" si="1"/>
        <v>0</v>
      </c>
      <c r="M22" s="21">
        <f t="shared" si="1"/>
        <v>0</v>
      </c>
      <c r="N22" s="21">
        <f t="shared" si="1"/>
        <v>0</v>
      </c>
      <c r="O22" s="21">
        <f t="shared" si="1"/>
        <v>0</v>
      </c>
      <c r="P22" s="21">
        <f t="shared" si="1"/>
        <v>0</v>
      </c>
      <c r="Q22" s="21">
        <f t="shared" si="1"/>
        <v>0</v>
      </c>
      <c r="R22" s="21">
        <f t="shared" si="1"/>
        <v>0</v>
      </c>
      <c r="S22" s="21">
        <f t="shared" si="1"/>
        <v>0</v>
      </c>
      <c r="T22" s="21">
        <f t="shared" si="1"/>
        <v>0</v>
      </c>
      <c r="U22" s="21">
        <f t="shared" si="1"/>
        <v>0</v>
      </c>
      <c r="V22" s="21">
        <f t="shared" si="1"/>
        <v>0</v>
      </c>
      <c r="W22" s="20">
        <f t="shared" si="2"/>
        <v>0</v>
      </c>
    </row>
    <row r="23" spans="1:23" x14ac:dyDescent="0.2">
      <c r="A23" s="2"/>
      <c r="B23" s="2"/>
      <c r="C23" s="2"/>
      <c r="D23" s="2"/>
      <c r="E23" s="2" t="s">
        <v>114</v>
      </c>
      <c r="F23" s="2"/>
      <c r="J23" s="2"/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  <c r="S23" s="21">
        <f t="shared" si="1"/>
        <v>0</v>
      </c>
      <c r="T23" s="21">
        <f t="shared" si="1"/>
        <v>0</v>
      </c>
      <c r="U23" s="21">
        <f t="shared" si="1"/>
        <v>0</v>
      </c>
      <c r="V23" s="21">
        <f t="shared" si="1"/>
        <v>0</v>
      </c>
      <c r="W23" s="20">
        <f t="shared" si="2"/>
        <v>0</v>
      </c>
    </row>
    <row r="24" spans="1:23" x14ac:dyDescent="0.2">
      <c r="A24" s="2"/>
      <c r="B24" s="2"/>
      <c r="C24" s="2"/>
      <c r="D24" s="2"/>
      <c r="E24" s="2"/>
      <c r="F24" s="2"/>
      <c r="G24" s="2"/>
      <c r="H24" s="23"/>
      <c r="I24" s="5"/>
      <c r="J24" s="2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</sheetData>
  <sheetProtection algorithmName="SHA-512" hashValue="uKMc7oWhHguwbagT18MuhAbWUiRBTIlf6L2ZAXxHJQZLFsSrobELwb9whc8vqZVdXSwTltND2pAxlx6THqQ2WA==" saltValue="y9oG0AccUP0wBd4PBej8uA==" spinCount="100000" sheet="1" objects="1" scenarios="1"/>
  <mergeCells count="2">
    <mergeCell ref="A1:B1"/>
    <mergeCell ref="C1:E1"/>
  </mergeCells>
  <dataValidations disablePrompts="1" count="1">
    <dataValidation type="list" allowBlank="1" showInputMessage="1" showErrorMessage="1" sqref="G21:G23" xr:uid="{E8192F82-603B-45D4-8F29-8195435693FD}">
      <formula1>$AD$4:$AD$9</formula1>
    </dataValidation>
  </dataValidations>
  <pageMargins left="0.7" right="0.7" top="0.75" bottom="0.75" header="0.3" footer="0.3"/>
  <pageSetup orientation="portrait" r:id="rId1"/>
  <ignoredErrors>
    <ignoredError sqref="K21:V22 K23:V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313FFF7A5C114BB0679BF92FF5DE7D" ma:contentTypeVersion="13" ma:contentTypeDescription="Create a new document." ma:contentTypeScope="" ma:versionID="23da6d637677a1112de2b4d483eb06b0">
  <xsd:schema xmlns:xsd="http://www.w3.org/2001/XMLSchema" xmlns:xs="http://www.w3.org/2001/XMLSchema" xmlns:p="http://schemas.microsoft.com/office/2006/metadata/properties" xmlns:ns3="304a2884-b70c-479a-a273-5f2782ba2e8d" xmlns:ns4="c8e8556b-7253-40a4-bd5f-a652b1e88661" targetNamespace="http://schemas.microsoft.com/office/2006/metadata/properties" ma:root="true" ma:fieldsID="4de4a0e563d95216f5a4b485277ea99e" ns3:_="" ns4:_="">
    <xsd:import namespace="304a2884-b70c-479a-a273-5f2782ba2e8d"/>
    <xsd:import namespace="c8e8556b-7253-40a4-bd5f-a652b1e886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a2884-b70c-479a-a273-5f2782ba2e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8556b-7253-40a4-bd5f-a652b1e886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6BB55-0824-47C3-B915-BBCF8194FF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5F6A6D-480E-444C-B3E9-B8C6F63C67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a2884-b70c-479a-a273-5f2782ba2e8d"/>
    <ds:schemaRef ds:uri="c8e8556b-7253-40a4-bd5f-a652b1e88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541DDE-F138-4223-8BE6-87BB5DAFE64E}">
  <ds:schemaRefs>
    <ds:schemaRef ds:uri="http://schemas.microsoft.com/office/infopath/2007/PartnerControls"/>
    <ds:schemaRef ds:uri="http://purl.org/dc/terms/"/>
    <ds:schemaRef ds:uri="304a2884-b70c-479a-a273-5f2782ba2e8d"/>
    <ds:schemaRef ds:uri="c8e8556b-7253-40a4-bd5f-a652b1e88661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Start Here</vt:lpstr>
      <vt:lpstr>Definitions</vt:lpstr>
      <vt:lpstr>Summary</vt:lpstr>
      <vt:lpstr>Rooms</vt:lpstr>
      <vt:lpstr>Misc Income</vt:lpstr>
      <vt:lpstr>Information &amp; Telecom</vt:lpstr>
      <vt:lpstr>Sales &amp; Marketing</vt:lpstr>
      <vt:lpstr>Maintenance</vt:lpstr>
      <vt:lpstr>Utilities</vt:lpstr>
      <vt:lpstr>Admin &amp; General</vt:lpstr>
      <vt:lpstr>Other</vt:lpstr>
      <vt:lpstr>Parking</vt:lpstr>
      <vt:lpstr>Food &amp; Beverage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Hobson</dc:creator>
  <cp:lastModifiedBy>JT Gunter</cp:lastModifiedBy>
  <dcterms:created xsi:type="dcterms:W3CDTF">2019-10-11T14:49:36Z</dcterms:created>
  <dcterms:modified xsi:type="dcterms:W3CDTF">2023-02-09T19:36:40Z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0x01010094313FFF7A5C114BB0679BF92FF5DE7D</vt:lpwstr>
  </property>
</Properties>
</file>